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C:\Users\jfekiacova\Desktop\33_ZsNH_audiovizualna technika_OPAKOVANÁ\FINAL podkladov_VO_SPS J.Murgasa_audioviz.techn\1_súťažné podklady\Príloha č. 2 Výzvy - Cenová ponuka, technická špecifikácia a nákres\"/>
    </mc:Choice>
  </mc:AlternateContent>
  <xr:revisionPtr revIDLastSave="0" documentId="13_ncr:1_{4032830A-ABB0-4645-8D38-5F955DD76CF2}" xr6:coauthVersionLast="47" xr6:coauthVersionMax="47" xr10:uidLastSave="{00000000-0000-0000-0000-000000000000}"/>
  <bookViews>
    <workbookView xWindow="-108" yWindow="-108" windowWidth="23256" windowHeight="12576" xr2:uid="{00000000-000D-0000-FFFF-FFFF00000000}"/>
  </bookViews>
  <sheets>
    <sheet name="E5.2 - E 5.2. Technologic..." sheetId="15" r:id="rId1"/>
  </sheets>
  <definedNames>
    <definedName name="_xlnm.Print_Titles" localSheetId="0">'E5.2 - E 5.2. Technologic...'!#REF!</definedName>
    <definedName name="_xlnm.Print_Area" localSheetId="0">'E5.2 - E 5.2. Technologic...'!$A$1:$O$133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27" i="15" l="1"/>
  <c r="L27" i="15"/>
  <c r="M27" i="15" s="1"/>
  <c r="K28" i="15"/>
  <c r="L28" i="15"/>
  <c r="M28" i="15" s="1"/>
  <c r="K29" i="15"/>
  <c r="L29" i="15"/>
  <c r="M29" i="15" s="1"/>
  <c r="K30" i="15"/>
  <c r="L30" i="15"/>
  <c r="M30" i="15" s="1"/>
  <c r="K31" i="15"/>
  <c r="L31" i="15"/>
  <c r="M31" i="15" s="1"/>
  <c r="K32" i="15"/>
  <c r="L32" i="15"/>
  <c r="M32" i="15" s="1"/>
  <c r="K33" i="15"/>
  <c r="L33" i="15"/>
  <c r="M33" i="15" s="1"/>
  <c r="K34" i="15"/>
  <c r="L34" i="15"/>
  <c r="M34" i="15" s="1"/>
  <c r="K35" i="15"/>
  <c r="L35" i="15"/>
  <c r="M35" i="15" s="1"/>
  <c r="K36" i="15"/>
  <c r="L36" i="15"/>
  <c r="M36" i="15" s="1"/>
  <c r="K37" i="15"/>
  <c r="L37" i="15"/>
  <c r="M37" i="15" s="1"/>
  <c r="K38" i="15"/>
  <c r="L38" i="15"/>
  <c r="M38" i="15" s="1"/>
  <c r="L126" i="15" l="1"/>
  <c r="M126" i="15" s="1"/>
  <c r="M125" i="15" s="1"/>
  <c r="L123" i="15"/>
  <c r="M123" i="15" s="1"/>
  <c r="L124" i="15"/>
  <c r="M124" i="15" s="1"/>
  <c r="L122" i="15"/>
  <c r="M122" i="15" s="1"/>
  <c r="L121" i="15"/>
  <c r="M121" i="15" s="1"/>
  <c r="L120" i="15"/>
  <c r="M120" i="15" s="1"/>
  <c r="L119" i="15"/>
  <c r="M119" i="15" s="1"/>
  <c r="L118" i="15"/>
  <c r="M118" i="15" s="1"/>
  <c r="L116" i="15"/>
  <c r="M116" i="15" s="1"/>
  <c r="L110" i="15"/>
  <c r="M110" i="15" s="1"/>
  <c r="L111" i="15"/>
  <c r="M111" i="15" s="1"/>
  <c r="L112" i="15"/>
  <c r="M112" i="15" s="1"/>
  <c r="L113" i="15"/>
  <c r="M113" i="15" s="1"/>
  <c r="L114" i="15"/>
  <c r="M114" i="15" s="1"/>
  <c r="L115" i="15"/>
  <c r="M115" i="15" s="1"/>
  <c r="L109" i="15"/>
  <c r="M109" i="15" s="1"/>
  <c r="L108" i="15"/>
  <c r="M108" i="15" s="1"/>
  <c r="L107" i="15"/>
  <c r="M107" i="15" s="1"/>
  <c r="L96" i="15"/>
  <c r="M96" i="15" s="1"/>
  <c r="L97" i="15"/>
  <c r="M97" i="15" s="1"/>
  <c r="L98" i="15"/>
  <c r="M98" i="15" s="1"/>
  <c r="L99" i="15"/>
  <c r="M99" i="15" s="1"/>
  <c r="L100" i="15"/>
  <c r="M100" i="15" s="1"/>
  <c r="L101" i="15"/>
  <c r="M101" i="15" s="1"/>
  <c r="L102" i="15"/>
  <c r="M102" i="15" s="1"/>
  <c r="L103" i="15"/>
  <c r="M103" i="15" s="1"/>
  <c r="L104" i="15"/>
  <c r="M104" i="15" s="1"/>
  <c r="L105" i="15"/>
  <c r="M105" i="15" s="1"/>
  <c r="L95" i="15"/>
  <c r="M95" i="15" s="1"/>
  <c r="L94" i="15"/>
  <c r="M94" i="15" s="1"/>
  <c r="L84" i="15"/>
  <c r="M84" i="15" s="1"/>
  <c r="L85" i="15"/>
  <c r="M85" i="15" s="1"/>
  <c r="L86" i="15"/>
  <c r="M86" i="15" s="1"/>
  <c r="L87" i="15"/>
  <c r="M87" i="15" s="1"/>
  <c r="L88" i="15"/>
  <c r="M88" i="15" s="1"/>
  <c r="L89" i="15"/>
  <c r="M89" i="15" s="1"/>
  <c r="L90" i="15"/>
  <c r="M90" i="15" s="1"/>
  <c r="L91" i="15"/>
  <c r="M91" i="15" s="1"/>
  <c r="L83" i="15"/>
  <c r="M83" i="15" s="1"/>
  <c r="L82" i="15"/>
  <c r="M82" i="15" s="1"/>
  <c r="L72" i="15"/>
  <c r="M72" i="15" s="1"/>
  <c r="L73" i="15"/>
  <c r="M73" i="15" s="1"/>
  <c r="L74" i="15"/>
  <c r="M74" i="15" s="1"/>
  <c r="L75" i="15"/>
  <c r="M75" i="15" s="1"/>
  <c r="L76" i="15"/>
  <c r="M76" i="15" s="1"/>
  <c r="L77" i="15"/>
  <c r="M77" i="15" s="1"/>
  <c r="L78" i="15"/>
  <c r="M78" i="15" s="1"/>
  <c r="L79" i="15"/>
  <c r="M79" i="15" s="1"/>
  <c r="L71" i="15"/>
  <c r="M71" i="15" s="1"/>
  <c r="L70" i="15"/>
  <c r="M70" i="15" s="1"/>
  <c r="L39" i="15"/>
  <c r="M39" i="15" s="1"/>
  <c r="L40" i="15"/>
  <c r="M40" i="15" s="1"/>
  <c r="L41" i="15"/>
  <c r="M41" i="15" s="1"/>
  <c r="L42" i="15"/>
  <c r="M42" i="15" s="1"/>
  <c r="L43" i="15"/>
  <c r="M43" i="15" s="1"/>
  <c r="L44" i="15"/>
  <c r="M44" i="15" s="1"/>
  <c r="L45" i="15"/>
  <c r="M45" i="15" s="1"/>
  <c r="L46" i="15"/>
  <c r="M46" i="15" s="1"/>
  <c r="L47" i="15"/>
  <c r="M47" i="15" s="1"/>
  <c r="L48" i="15"/>
  <c r="M48" i="15" s="1"/>
  <c r="L49" i="15"/>
  <c r="M49" i="15" s="1"/>
  <c r="L50" i="15"/>
  <c r="M50" i="15" s="1"/>
  <c r="L51" i="15"/>
  <c r="M51" i="15" s="1"/>
  <c r="L52" i="15"/>
  <c r="M52" i="15" s="1"/>
  <c r="L53" i="15"/>
  <c r="M53" i="15" s="1"/>
  <c r="L54" i="15"/>
  <c r="M54" i="15" s="1"/>
  <c r="L55" i="15"/>
  <c r="M55" i="15" s="1"/>
  <c r="L56" i="15"/>
  <c r="M56" i="15" s="1"/>
  <c r="L57" i="15"/>
  <c r="M57" i="15" s="1"/>
  <c r="L58" i="15"/>
  <c r="M58" i="15" s="1"/>
  <c r="L59" i="15"/>
  <c r="M59" i="15" s="1"/>
  <c r="L60" i="15"/>
  <c r="M60" i="15" s="1"/>
  <c r="L61" i="15"/>
  <c r="M61" i="15" s="1"/>
  <c r="L62" i="15"/>
  <c r="M62" i="15" s="1"/>
  <c r="L63" i="15"/>
  <c r="M63" i="15" s="1"/>
  <c r="L64" i="15"/>
  <c r="M64" i="15" s="1"/>
  <c r="L65" i="15"/>
  <c r="M65" i="15" s="1"/>
  <c r="L66" i="15"/>
  <c r="M66" i="15" s="1"/>
  <c r="L67" i="15"/>
  <c r="M67" i="15" s="1"/>
  <c r="M117" i="15" l="1"/>
  <c r="M25" i="15"/>
  <c r="M106" i="15"/>
  <c r="M80" i="15"/>
  <c r="M92" i="15"/>
  <c r="M68" i="15"/>
  <c r="K126" i="15"/>
  <c r="K125" i="15" s="1"/>
  <c r="K121" i="15"/>
  <c r="K120" i="15"/>
  <c r="K98" i="15"/>
  <c r="K90" i="15"/>
  <c r="K83" i="15"/>
  <c r="K78" i="15"/>
  <c r="K59" i="15"/>
  <c r="K53" i="15"/>
  <c r="K116" i="15"/>
  <c r="K115" i="15"/>
  <c r="K113" i="15"/>
  <c r="K107" i="15"/>
  <c r="K105" i="15"/>
  <c r="K99" i="15"/>
  <c r="K97" i="15"/>
  <c r="K85" i="15"/>
  <c r="K73" i="15"/>
  <c r="K71" i="15"/>
  <c r="K63" i="15"/>
  <c r="K62" i="15"/>
  <c r="K57" i="15"/>
  <c r="K46" i="15"/>
  <c r="K45" i="15"/>
  <c r="K44" i="15"/>
  <c r="K39" i="15"/>
  <c r="K124" i="15"/>
  <c r="K118" i="15"/>
  <c r="K114" i="15"/>
  <c r="K112" i="15"/>
  <c r="K111" i="15"/>
  <c r="K110" i="15"/>
  <c r="K109" i="15"/>
  <c r="K101" i="15"/>
  <c r="K100" i="15"/>
  <c r="K89" i="15"/>
  <c r="K79" i="15"/>
  <c r="K77" i="15"/>
  <c r="K65" i="15"/>
  <c r="K52" i="15"/>
  <c r="K51" i="15"/>
  <c r="K40" i="15"/>
  <c r="K123" i="15"/>
  <c r="K122" i="15"/>
  <c r="K119" i="15"/>
  <c r="K108" i="15"/>
  <c r="K104" i="15"/>
  <c r="K103" i="15"/>
  <c r="K102" i="15"/>
  <c r="K95" i="15"/>
  <c r="K94" i="15"/>
  <c r="K91" i="15"/>
  <c r="K84" i="15"/>
  <c r="K75" i="15"/>
  <c r="K74" i="15"/>
  <c r="K67" i="15"/>
  <c r="K56" i="15"/>
  <c r="K54" i="15"/>
  <c r="K49" i="15"/>
  <c r="K47" i="15"/>
  <c r="K88" i="15"/>
  <c r="K72" i="15"/>
  <c r="K61" i="15"/>
  <c r="K60" i="15"/>
  <c r="K96" i="15"/>
  <c r="K87" i="15"/>
  <c r="K86" i="15"/>
  <c r="K70" i="15"/>
  <c r="K42" i="15"/>
  <c r="K82" i="15"/>
  <c r="K76" i="15"/>
  <c r="K58" i="15"/>
  <c r="K55" i="15"/>
  <c r="K50" i="15"/>
  <c r="K41" i="15"/>
  <c r="K66" i="15"/>
  <c r="K64" i="15"/>
  <c r="K48" i="15"/>
  <c r="K43" i="15"/>
  <c r="G19" i="15" l="1"/>
  <c r="G20" i="15" s="1"/>
  <c r="K106" i="15"/>
  <c r="K117" i="15"/>
  <c r="K25" i="15"/>
  <c r="K68" i="15"/>
  <c r="K92" i="15"/>
  <c r="K80" i="15"/>
  <c r="D19" i="15" l="1"/>
  <c r="D2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Voskár Lukáš</author>
  </authors>
  <commentList>
    <comment ref="G18" authorId="0" shapeId="0" xr:uid="{32237126-5C4C-4861-9D10-2AA01973C6CD}">
      <text>
        <r>
          <rPr>
            <b/>
            <sz val="9"/>
            <color indexed="81"/>
            <rFont val="Segoe UI"/>
            <family val="2"/>
            <charset val="238"/>
          </rPr>
          <t>Prednastavené 20%. V prípade zahraničných dodávateľov/neplatcov DPH upravte vzorec</t>
        </r>
        <r>
          <rPr>
            <sz val="9"/>
            <color indexed="81"/>
            <rFont val="Segoe UI"/>
            <family val="2"/>
            <charset val="238"/>
          </rPr>
          <t xml:space="preserve">
</t>
        </r>
      </text>
    </comment>
    <comment ref="D19" authorId="0" shapeId="0" xr:uid="{147CFC58-7900-4CCB-A157-1148B1891AE4}">
      <text>
        <r>
          <rPr>
            <b/>
            <sz val="9"/>
            <color indexed="81"/>
            <rFont val="Segoe UI"/>
            <family val="2"/>
            <charset val="238"/>
          </rPr>
          <t>údaje vychádzajú zo vzorca tabuľky nižšie</t>
        </r>
      </text>
    </comment>
    <comment ref="G19" authorId="0" shapeId="0" xr:uid="{294A9165-2325-47A0-8384-02B01E0D15EC}">
      <text>
        <r>
          <rPr>
            <b/>
            <sz val="9"/>
            <color indexed="81"/>
            <rFont val="Segoe UI"/>
            <family val="2"/>
            <charset val="238"/>
          </rPr>
          <t>údaje vychádzajú zo vzorca tabuľky nižšie</t>
        </r>
        <r>
          <rPr>
            <sz val="9"/>
            <color indexed="81"/>
            <rFont val="Segoe UI"/>
            <family val="2"/>
            <charset val="238"/>
          </rPr>
          <t xml:space="preserve">
</t>
        </r>
      </text>
    </comment>
    <comment ref="L24" authorId="0" shapeId="0" xr:uid="{7C6934AE-379C-46E3-A134-D1F593D533A0}">
      <text>
        <r>
          <rPr>
            <b/>
            <sz val="9"/>
            <color indexed="81"/>
            <rFont val="Segoe UI"/>
            <family val="2"/>
            <charset val="238"/>
          </rPr>
          <t>Prednastavené 20%. V prípade zahraničných dodávateľov/neplatcov DPH je potrebné upraviť vzorec</t>
        </r>
      </text>
    </comment>
    <comment ref="O24" authorId="0" shapeId="0" xr:uid="{1D1F0FD8-FC8C-4893-917F-6660713A4EAC}">
      <text>
        <r>
          <rPr>
            <b/>
            <sz val="9"/>
            <color indexed="81"/>
            <rFont val="Segoe UI"/>
            <family val="2"/>
            <charset val="238"/>
          </rPr>
          <t>Ak uchádzač uvedie konkrétny typ/model je nevyhnutné uviesť rovnako aj značku daného prvku</t>
        </r>
      </text>
    </comment>
  </commentList>
</comments>
</file>

<file path=xl/sharedStrings.xml><?xml version="1.0" encoding="utf-8"?>
<sst xmlns="http://schemas.openxmlformats.org/spreadsheetml/2006/main" count="567" uniqueCount="329">
  <si>
    <t/>
  </si>
  <si>
    <t xml:space="preserve"> </t>
  </si>
  <si>
    <t>D</t>
  </si>
  <si>
    <t>1</t>
  </si>
  <si>
    <t>2</t>
  </si>
  <si>
    <t>3</t>
  </si>
  <si>
    <t>5</t>
  </si>
  <si>
    <t>K</t>
  </si>
  <si>
    <t>4</t>
  </si>
  <si>
    <t>VV</t>
  </si>
  <si>
    <t>6</t>
  </si>
  <si>
    <t>7</t>
  </si>
  <si>
    <t>8</t>
  </si>
  <si>
    <t>9</t>
  </si>
  <si>
    <t>10</t>
  </si>
  <si>
    <t>11</t>
  </si>
  <si>
    <t>12</t>
  </si>
  <si>
    <t>13</t>
  </si>
  <si>
    <t>ks</t>
  </si>
  <si>
    <t>14</t>
  </si>
  <si>
    <t>15</t>
  </si>
  <si>
    <t>16</t>
  </si>
  <si>
    <t>17</t>
  </si>
  <si>
    <t>18</t>
  </si>
  <si>
    <t>21</t>
  </si>
  <si>
    <t>22</t>
  </si>
  <si>
    <t>23</t>
  </si>
  <si>
    <t>24</t>
  </si>
  <si>
    <t>25</t>
  </si>
  <si>
    <t>26</t>
  </si>
  <si>
    <t>27</t>
  </si>
  <si>
    <t>28</t>
  </si>
  <si>
    <t>29</t>
  </si>
  <si>
    <t>30</t>
  </si>
  <si>
    <t>31</t>
  </si>
  <si>
    <t>32</t>
  </si>
  <si>
    <t>33</t>
  </si>
  <si>
    <t>34</t>
  </si>
  <si>
    <t>35</t>
  </si>
  <si>
    <t>36</t>
  </si>
  <si>
    <t>37</t>
  </si>
  <si>
    <t>38</t>
  </si>
  <si>
    <t>39</t>
  </si>
  <si>
    <t>40</t>
  </si>
  <si>
    <t>41</t>
  </si>
  <si>
    <t>42</t>
  </si>
  <si>
    <t>43</t>
  </si>
  <si>
    <t>45</t>
  </si>
  <si>
    <t>46</t>
  </si>
  <si>
    <t>47</t>
  </si>
  <si>
    <t>48</t>
  </si>
  <si>
    <t>49</t>
  </si>
  <si>
    <t>51</t>
  </si>
  <si>
    <t>52</t>
  </si>
  <si>
    <t>53</t>
  </si>
  <si>
    <t>54</t>
  </si>
  <si>
    <t>55</t>
  </si>
  <si>
    <t>57</t>
  </si>
  <si>
    <t>58</t>
  </si>
  <si>
    <t>59</t>
  </si>
  <si>
    <t>60</t>
  </si>
  <si>
    <t>61</t>
  </si>
  <si>
    <t>62</t>
  </si>
  <si>
    <t>63</t>
  </si>
  <si>
    <t>64</t>
  </si>
  <si>
    <t>65</t>
  </si>
  <si>
    <t>66</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</si>
  <si>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</si>
  <si>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</si>
  <si>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</si>
  <si>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</si>
  <si>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</si>
  <si>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</si>
  <si>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</si>
  <si>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</si>
  <si>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</si>
  <si>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</si>
  <si>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</si>
  <si>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</si>
  <si>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</si>
  <si>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</si>
  <si>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</si>
  <si>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</si>
  <si>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</si>
  <si>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</si>
  <si>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</si>
  <si>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</si>
  <si>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</si>
  <si>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</si>
  <si>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</si>
  <si>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</si>
  <si>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</si>
  <si>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</si>
  <si>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</si>
  <si>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</si>
  <si>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</si>
  <si>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168</t>
  </si>
  <si>
    <t>D1</t>
  </si>
  <si>
    <t>D2</t>
  </si>
  <si>
    <t>D3</t>
  </si>
  <si>
    <t>Pol99</t>
  </si>
  <si>
    <t>% z</t>
  </si>
  <si>
    <t>KS</t>
  </si>
  <si>
    <t>D11</t>
  </si>
  <si>
    <t>01 ovládanie technol</t>
  </si>
  <si>
    <t>Pol113</t>
  </si>
  <si>
    <t>Pol114</t>
  </si>
  <si>
    <t>Pol115</t>
  </si>
  <si>
    <t>Pol116</t>
  </si>
  <si>
    <t>Pol117</t>
  </si>
  <si>
    <t>Pol118</t>
  </si>
  <si>
    <t>Pol119</t>
  </si>
  <si>
    <t>Pol120</t>
  </si>
  <si>
    <t>Pol121</t>
  </si>
  <si>
    <t>02 projekcia</t>
  </si>
  <si>
    <t>Pol122</t>
  </si>
  <si>
    <t>Pol123</t>
  </si>
  <si>
    <t>Pol124</t>
  </si>
  <si>
    <t>Pol125</t>
  </si>
  <si>
    <t>03  TV aula</t>
  </si>
  <si>
    <t>Pol126</t>
  </si>
  <si>
    <t>04  Video manažment</t>
  </si>
  <si>
    <t>Pol129</t>
  </si>
  <si>
    <t>Pol130</t>
  </si>
  <si>
    <t>Pol131</t>
  </si>
  <si>
    <t>Pol132</t>
  </si>
  <si>
    <t>Pol133</t>
  </si>
  <si>
    <t>Pol134</t>
  </si>
  <si>
    <t>Pol135</t>
  </si>
  <si>
    <t>Pol136</t>
  </si>
  <si>
    <t>05 dohľadové kamery</t>
  </si>
  <si>
    <t>Pol137</t>
  </si>
  <si>
    <t>Pol138</t>
  </si>
  <si>
    <t>06 mobiliár- prísluš</t>
  </si>
  <si>
    <t>Pol139</t>
  </si>
  <si>
    <t>Pol140</t>
  </si>
  <si>
    <t>Pol141</t>
  </si>
  <si>
    <t>Pol142</t>
  </si>
  <si>
    <t>Pol143</t>
  </si>
  <si>
    <t>Pol144</t>
  </si>
  <si>
    <t>Pol145</t>
  </si>
  <si>
    <t>Pol146</t>
  </si>
  <si>
    <t>07.1. Riadenie a výkonová časť</t>
  </si>
  <si>
    <t>07  systém ozvučenia</t>
  </si>
  <si>
    <t>Pol147</t>
  </si>
  <si>
    <t>Pol148</t>
  </si>
  <si>
    <t>Pol149</t>
  </si>
  <si>
    <t>Pol150</t>
  </si>
  <si>
    <t>Pol151</t>
  </si>
  <si>
    <t>Pol152</t>
  </si>
  <si>
    <t>Pol153</t>
  </si>
  <si>
    <t>Pol154</t>
  </si>
  <si>
    <t>Pol155</t>
  </si>
  <si>
    <t>07.3 Mikrofóny a príslušenstvo</t>
  </si>
  <si>
    <t>Pol156</t>
  </si>
  <si>
    <t>Pol157</t>
  </si>
  <si>
    <t>Pol158</t>
  </si>
  <si>
    <t>Pol159</t>
  </si>
  <si>
    <t>Pol160</t>
  </si>
  <si>
    <t>Pol161</t>
  </si>
  <si>
    <t>Pol162</t>
  </si>
  <si>
    <t>Pol163</t>
  </si>
  <si>
    <t>Pol164</t>
  </si>
  <si>
    <t>Pol165</t>
  </si>
  <si>
    <t>07.4. prepojovacie pole, konektory, káble</t>
  </si>
  <si>
    <t>Pol166</t>
  </si>
  <si>
    <t>Pol167</t>
  </si>
  <si>
    <t>Pol168</t>
  </si>
  <si>
    <t>Pol169</t>
  </si>
  <si>
    <t>Pol170</t>
  </si>
  <si>
    <t>Pol171</t>
  </si>
  <si>
    <t>Pol172</t>
  </si>
  <si>
    <t>Pol173</t>
  </si>
  <si>
    <t>Pol174</t>
  </si>
  <si>
    <t>Pol175</t>
  </si>
  <si>
    <t>Pol176</t>
  </si>
  <si>
    <t>Pol177</t>
  </si>
  <si>
    <t>08 systém pre tlmoče</t>
  </si>
  <si>
    <t>Pol178</t>
  </si>
  <si>
    <t>Pol179</t>
  </si>
  <si>
    <t>Pol180</t>
  </si>
  <si>
    <t>Pol181</t>
  </si>
  <si>
    <t>Pol182</t>
  </si>
  <si>
    <t>Pol183</t>
  </si>
  <si>
    <t>Pol184</t>
  </si>
  <si>
    <t>Pol185</t>
  </si>
  <si>
    <t>09 osvetlenie rečníc</t>
  </si>
  <si>
    <t>Pol186</t>
  </si>
  <si>
    <t>Pol187</t>
  </si>
  <si>
    <t>Pol188</t>
  </si>
  <si>
    <t>Pol189</t>
  </si>
  <si>
    <t>set</t>
  </si>
  <si>
    <t>Pol190</t>
  </si>
  <si>
    <t>Pol191</t>
  </si>
  <si>
    <t>ostatne + montáž</t>
  </si>
  <si>
    <t>Pol201</t>
  </si>
  <si>
    <t xml:space="preserve">HDMI kábel s certifikátom HDMI Premium, dĺžka 0,5m   </t>
  </si>
  <si>
    <t xml:space="preserve">Online záložný zdroj do racku 1500VA, UPS Rack 1500VA 1350W, 5min.1/1f   </t>
  </si>
  <si>
    <t xml:space="preserve">19"pevná perf.polica skrutk.,hl.450mm,záťaž 80kg,1U,RAL7035   </t>
  </si>
  <si>
    <t>19" zaslepovací panel, výška 1U</t>
  </si>
  <si>
    <t xml:space="preserve">383150016500.S, patch kábel STP, Cat.6A, LSOH bezhalogénový, 1 m   </t>
  </si>
  <si>
    <t xml:space="preserve">projekčné plátno zákazkové, výška plátna 2235, materiál Vision White   </t>
  </si>
  <si>
    <t xml:space="preserve">HDMP-100M, HDMI kábel s certifikátom Premium HDMI   </t>
  </si>
  <si>
    <t xml:space="preserve">bezpečnostný úchyt pre kameru PTZ   </t>
  </si>
  <si>
    <t xml:space="preserve">HDMP-300M, HDMI Kábel s certifikátom Premium HDMI, 3m   </t>
  </si>
  <si>
    <t xml:space="preserve">WME-100, nástenný držiak pre reprosústavu   </t>
  </si>
  <si>
    <t xml:space="preserve">PMx/xx, panel s konektormi pre prípojné miesta v aule podľa PD   </t>
  </si>
  <si>
    <t xml:space="preserve">XLR-XLR 0,5, prepojovacie patch káble, konektory XLR, dlžka 50cm   </t>
  </si>
  <si>
    <t xml:space="preserve">XLR-XLR 3, symetrické káble audio, konektory XLR, dlžka 3m   </t>
  </si>
  <si>
    <t xml:space="preserve">XLR-XLR 5, symetrické káble audio, konektory XLR, dlžka 5m   </t>
  </si>
  <si>
    <t xml:space="preserve">XLR-XLR 10, symetrické káble audio, konektory XLR, dlžka 10m   </t>
  </si>
  <si>
    <t xml:space="preserve">XLR-XLR 15, symetrické káble audio, konektory XLR, dlžka 15m   </t>
  </si>
  <si>
    <t xml:space="preserve">vnútorná kabeláž audio racku   </t>
  </si>
  <si>
    <t xml:space="preserve">širokopásmový vysielač 2 kanály  v móde single-channel, two-channel a stereo v pásme  2.3 / 2.8 MHz. Modulátor s dvomi symetrickými XLR-3 audio IN, kontrola úrovne,  IR monitoring. prepojenie s SZI 1015 cez dva BNC výstupy alebo barrier strip.   </t>
  </si>
  <si>
    <t xml:space="preserve">žiarič 2W, k vysielaču SI 1015 Zosilnenie vyžiareného signálu do plochy max 400m2   </t>
  </si>
  <si>
    <t xml:space="preserve">stetoskopické stereo slúchadlá príjem v pásme  2,3 / 2,8 MHz spolupracujúce so žiaričom SZI 1015   </t>
  </si>
  <si>
    <t xml:space="preserve">nabíjacia lišta, 10 slúchadiel, 10 batérii BA300   </t>
  </si>
  <si>
    <t xml:space="preserve">držiak na stenu   </t>
  </si>
  <si>
    <t xml:space="preserve">držiak s guľovým klbom na stenu   </t>
  </si>
  <si>
    <t xml:space="preserve">BNC-BNC koxiálny kábel 20m   </t>
  </si>
  <si>
    <t xml:space="preserve">Slúchadlá s mikrofónom pre tlmočníka, vhodné na použitie k základnej stanici SL Interpreter   </t>
  </si>
  <si>
    <t xml:space="preserve">Úchytný systém na reflektory - Droparm   </t>
  </si>
  <si>
    <t xml:space="preserve">podružný materiál + stratné   </t>
  </si>
  <si>
    <t>Systém videoprojekcií ovládaný dotykovým panelom a tabletom s dohľadovou kamerou</t>
  </si>
  <si>
    <t xml:space="preserve">Výkonová časť Systému multifunkčného ozvučenia Auly s riadiacim procesorom ovládaná prostredníctvom nadradeného ovládania Videoprojekcií z dotykového panelu alebo tabletu </t>
  </si>
  <si>
    <t>Sústava mikrofónov s príslušenstvom Systému multifunkčného ozvučenia</t>
  </si>
  <si>
    <t>Kabeláž a potrebné príslušenstvo ku kabeláži Systému multifunkčného ozvučenia</t>
  </si>
  <si>
    <t xml:space="preserve">Uzavretý tlmočnícky systém s možnosťou využitia pre nedoslýchavých </t>
  </si>
  <si>
    <t>Systém osvetlenia priestoru prednášajúcich</t>
  </si>
  <si>
    <t xml:space="preserve">Projektor 10000 ANSI, Laser 1-Chip DLP, rozlíšenie 2715x1697, Projektor 10000 ANSI, Laser 1-Chip DLP, rozlíšenie 2715x1697, Vstup HDMI a Digital Link, Pripravený prijímať 4K signál, možnosť použitia 24/7, možnosť nastavenia z mobilného telefónu   </t>
  </si>
  <si>
    <t xml:space="preserve">Tablet – displej 10.2 " 2160 × 1620 Retina,  interná pamäť 128 GB, WiFi, Bluetooth, 3G, 4G/LTE, webkamera 8 Mpx+1.2 Mpx, výdrž batérie až 9 h, hmotnosť 495g, Lightning, iPadOS   </t>
  </si>
  <si>
    <t>držiak riadiacej jednotky do 19" racku</t>
  </si>
  <si>
    <t>kábel 3,5 mm na DB8 (RS-232)</t>
  </si>
  <si>
    <t xml:space="preserve">optika pre projektor   </t>
  </si>
  <si>
    <t xml:space="preserve">patch kábel STP, Cat.6A, LSOH bezhalogénový, 1 m   </t>
  </si>
  <si>
    <t xml:space="preserve">držiak TV na stenu,  pre TV 46" - 95"  </t>
  </si>
  <si>
    <t xml:space="preserve">3U Rack System pre prevodníky   </t>
  </si>
  <si>
    <t>Ventilátilačná jednotka</t>
  </si>
  <si>
    <t>Napájací zdroj 48V pre Racck System</t>
  </si>
  <si>
    <t xml:space="preserve">19" patchpanel pre 24 modulov (SFA/SFB),neosadený,1U,RAL7035   </t>
  </si>
  <si>
    <t xml:space="preserve">Patch kábel FTP, Cat.5E, LSOH bezhalogénový, 2 m   </t>
  </si>
  <si>
    <t xml:space="preserve">19" zaslepovací panel, výška 1U   </t>
  </si>
  <si>
    <t xml:space="preserve">prevodník SDI - HDMI   </t>
  </si>
  <si>
    <t xml:space="preserve">Video-patch kábel   </t>
  </si>
  <si>
    <t xml:space="preserve">prepojovacia kabeláž, Mini-Jack/XLR, 3m   </t>
  </si>
  <si>
    <t xml:space="preserve">prepojovacia kabeláž 2xRCA - 2xXLR, 3m   </t>
  </si>
  <si>
    <t xml:space="preserve">Mikrofón  husí krk na rečnícky pult . Čierne matné prevedenie, jedna pohyblivá časť krku, Kardioidná kapsula KE10, XLR konektor, impedancia &lt; 100 Ω, max SPL 130dB, P12-P48 V, </t>
  </si>
  <si>
    <t xml:space="preserve">Stolná základňa pre mikrofón husí krk s prenosom napájania P12-P48V,  </t>
  </si>
  <si>
    <t xml:space="preserve">Set prijímač a  vysielač mirkofón do ruky, belt pack - vysielač na opasok s mikrofónom na klip. Rozsah 1680 laditeľných frekvencií  v krokoch 25kHz, uložiteľných do 20 baánk, 12 voliteľných, a 12 továrenských presetov.RF sensitivity &lt; 2.5 μV for 52 dBA eff S/N, Squelch low: 5 dBµV middle: 15 dBµV high: 25 dBμV. </t>
  </si>
  <si>
    <t xml:space="preserve">Platnička adaptéru - držiak na stenu   </t>
  </si>
  <si>
    <t xml:space="preserve">Guľový adaptér k držiaku na stenu   </t>
  </si>
  <si>
    <t>BNC-BNC koxiálny kábel 20m  antén ku prijímačom vysielačkových mikrofónov</t>
  </si>
  <si>
    <t xml:space="preserve">Dynamický kardioidný mikrofón do ruky na spev/reč, Sensitivity in free field, no load (1kHz) 2,7 mV/Pa, frekvenčný rozsah 40Hz-16kHz  s držiakom na stojan a púzdrom   </t>
  </si>
  <si>
    <t xml:space="preserve">MINI 2 barn doors - orezávacie klapky pre MINI 2 STUDIO LED panel </t>
  </si>
  <si>
    <t xml:space="preserve">PC LED reflektor 200W, 08°-96°, Warm White   </t>
  </si>
  <si>
    <t xml:space="preserve">Orezávacie klapky pre PC LED   </t>
  </si>
  <si>
    <t xml:space="preserve">MINI 2 STUDIO LED panel IP51pachuvzdorný so vstavaným AC napájacím zdrojom s AC in&amp;out PowerCon TRUE1, DMX in&amp;out XLR-5, 1x rahno s 28mm junior pin - 16mm baby adaptér   </t>
  </si>
  <si>
    <t xml:space="preserve">prepojovacie káble, pomocný materiál ku LED panelom, reflektorom DMX ovládaniu a distribúcii signálu  </t>
  </si>
  <si>
    <t xml:space="preserve">Držiak na projektor, možnosť zavesenia na konštrukciu   </t>
  </si>
  <si>
    <t xml:space="preserve">zásuvka káblová - keystone RJ45 tien. trieda Ea 10Gb (SFA) 4PPoE   </t>
  </si>
  <si>
    <t xml:space="preserve">Full HD H.265 PTZ Dome Kamera, Full HD 1920x1080 60fps, 40x optický zoom, nastaviteľný Pan/Tilt mechanizmus, iA (intelligent Auto), Extreme Super Dynamic 144dB, Farebné nočné videnie (0.001 to 0.015 lx)   </t>
  </si>
  <si>
    <t xml:space="preserve">HDBaseT, prijímač, pracovná dĺžka 100m, 100m HDBaseT Receiver (4K, HDCP2.2, PoH, LAN), prevodník pre HDBaseT vstupy: 1x RJ45 [1x HDBaseT HDMI &amp; Propriety Data], 1x 3.5mm Stereo mini-jack [1x Infra Red Receiver], 1x RJ45 [1x LAN Serving] Výstupy  </t>
  </si>
  <si>
    <t xml:space="preserve">HDBaseT™ Vysielač, pracovná dĺžka 100m, 100m HDBaseT Transmitter (4K, HDCP2.2, PoH, LAN), Vstupy: 1x HDMI [1x HDMI Uncompressed AV and Data], 1x 9pin Dsub [1x RS-232 Data], 1x 3.5mm Stereo mini-jack [1x Infra Red Receiver],  Výstup:	1x RJ45   </t>
  </si>
  <si>
    <t xml:space="preserve">adaptér Displayport - HDMI   </t>
  </si>
  <si>
    <t xml:space="preserve">Matrix Mixážny audio Procesor, Mixované kanályl: 8 Mono, 3 Stereo, 8 výstupov, 8 Analógových vstupov/výstupov In/Out, Dante, YDIF, MY Card slot,  8 kanálový Dan Dugan automixer, MTX-MRX Editor   </t>
  </si>
  <si>
    <t xml:space="preserve"> 8 kanálové rozšírenie vstupov - Expander protokolom YDIF   </t>
  </si>
  <si>
    <t xml:space="preserve">Notebook Intel Core i7-8565U (BNCH-6668b) / 14,0" UHD (4K) Lesklý dotykový display IPS / 16GB DDR3 / M.2 PCIe SSD 1000GB / Intel UHD 620 / WiFi / 4G LTE / NFC / BT / FPR / USB 3.1 / Thunderbolt 3 / LAN / HDMI / bez DVD / Win10Pro 64-bit (SK+EN)   </t>
  </si>
  <si>
    <t>ASA 214, anténny rozbočovač</t>
  </si>
  <si>
    <t xml:space="preserve"> 2Uprepojovací panel audioliniek osadený konektormi 32x XLR-M  Neutrik s popisom prichádzajúcich linek z auly podľa PD - 32x IN patchbay B.   </t>
  </si>
  <si>
    <t xml:space="preserve">1U  panel audioliniek 2x Out  Matrix Procesora, 2x Out wireless mic, 2x IN Amp Interpreteur, 2x Out DMX 5Pin, 2x In DMX 5Pin, 2x audio In, 2x audio Out,  1x amp speaker out osadený konektormi XLR a NL príslušného typu,   s popisom podľa PD - 12 Mix patchbay C, všetky typy konektorov Neutrik. </t>
  </si>
  <si>
    <t>2U prepojovací panel výstupných audioliniek osadený konektormi 24x XLR-M, 3x NL4 s popisom liniek do auly podľa PD - 32x OUT patchbay D</t>
  </si>
  <si>
    <t xml:space="preserve">DMX splitter - rozbočovač DMX signálu , plne izolované 1xIN, 5x OUT, RDM, max 32 zariadení na jeden výstup, USB fw upgrade   </t>
  </si>
  <si>
    <t>Riadiaca jednotka - Ovládač zariadení AV a iných periférií. Podpora minimálne 50 zariadení s Music servismi ako Pandora®, Napster®, Spotify Connect, TuneIn, TIDAL, Deezer, SiriusXM, SOUNDMACHINE, a iHeartRadio. ShairBridge - 20 pozícií pre ovládače v jednom projekte. 1 povolený konkurenčný stream. 1 video výstup—HDMI. Video HDMI 1.4; HD 1080p, 50-60 Hz. 1 audio výstup—HDMI Audio prehrávanie formátov AAC, AIFF, ALAC, FLAC, M4A, MP2, MP3, MP4/M4A, Ogg Vorbis, PCM, WAV, WMAHigh-rozlíšenie pre audio playback až do 192 kHz / 24 bit</t>
  </si>
  <si>
    <t>Vysielač schopný prenášať video v rozlíšení do 4K UHD, s  HD audio, 2-cestné IR, RS-232, PoH (Power over HDBaseT), a LAN signály do 100m. Pokročilá správa signálu zaisťujúca spoľahlivé výsledky v najnáročnejších inštalačných prostrediach. Všetok zvuk, video, ovládanie a napájanie sa prenášajú súčasne cez jediný kábel CAT6a/7 až do vzdialenosti 100 m.  HDCP2.2 Compliant
 HDBaseT™ Podpora nekopmresovaného video/audio do 10.2Gbps
Supports HDCP repeating and CEC functions
Supports resolutions VGA~WUXGA, 480i~1080p, 4K UHD@24/25/30Hz (RGB 4:4:4 &amp; YUV 4:2:2), 4K UHD@ 60Hz (YUV 4:2:0), 4K/2K@24/25/30Hz (RGB 4:4:4 &amp; YUV 4:2:2) and 4K/2K@ 60Hz (YUV 4:2:0) dependent upon the output display’s EDID settings
4K/2K &amp; 4K UHD signals can be transmitted up to 70m via CAT5e/6 and 100m via CAT6a/7
1080p signals can be transmitted up to 100m via CAT5e/6/6a/7
Audio support up to 7.1CH &amp; Dolby TrueHD, DTS-HD
5-Play™ convergence: HDMI, LAN, POE &amp; Control (IR &amp; RS232)
Supports 3D signals
Inputs	1x HDMI [1x HDMI Uncompressed AV and Data]
1x 9pin Dsub [1x RS-232 Data]
1x 3.5mm Stereo mini-jack [1x Infra Red Receiver]
Outputs	1x RJ45 [1x HDBaseT output HDMI &amp; Propriety Data]
1x 3.5mm Stereo mini-jack [1x Infra Red Emitter]
1x RJ45 [1x Ethernet (I/O) IP]</t>
  </si>
  <si>
    <t>4K IP Encoder, na prenos obrazu z IP na HDMI video výstup. Podporované ovládanie dotykovou obrazovkou1080p, 4 kanálový záznam v reálnom čase až do  24 MbpsFull HD 1920x1080 HDMI výstup. Podpora 1x 2.5 SATA alebo SSD HDD3G mobilný telefón (iPhone, iPad, Android a Blackberry)Externé USB DVD/ RWPodpora CMX softwérom HD 3.6</t>
  </si>
  <si>
    <t xml:space="preserve">YF1201-K1, závesné rahno pre reprosústavu   </t>
  </si>
  <si>
    <t>Kompaktná stredovýšková reprosústava. Osadenie 10" reproduktor a 1" výškový reproduktor, dva basreflexové otvory,  oddelenie pásiem pasívnou výhybkou s vysokým rozlíšením a nízkym skreslením. Kónické vyžarovanie 90°, Citlivosťpodľa AES:Sensitivity 101dB (1W/1m) Power 150W (rms), impedancia 8Ohm  Frekvenčný rozsah  ± 3dB: 85Hz-19kHz, 2xSpeakon NL4, váha maximálne 10kg, maximálne rozmery vxšxh: 419x297x279 (mm), po bokoch závesné body M8, 4x montážne body M8 pre nástenný držiak, 35mm nátrubok na tyč</t>
  </si>
  <si>
    <t>Basový modul. Kompaktná verzia patentu Infrabas Technology.  Osadenie 2x 12" reproduktor basreflexový otvor vedený stredom. Citlivosťpodľa AES:Sensitivity 104dB (1W/1m) Power 600W (rms), impedancia 8Ohm  Frekvenčný rozsah  ± 3dB: 35Hz-125Hz. Maximálna váha 48kg, maximálne rozmery (šxvxh) 100mm x 35mm x 610mm,  6x zabudované závesné body M10</t>
  </si>
  <si>
    <t xml:space="preserve">Speakon NL4, Neutrik, reproduktorové konektory káblové  </t>
  </si>
  <si>
    <t>"stand alone" mixážny ovládací pult pre dvoch tlmočníkov, samostatné nastavenie každej hlasitosti odposluchu, mikrofónu, 2x symetrický audio výstup 45Hz to 20kHz, +0/-3dB , 1x symetrický audio vstup, kaskádovanie po Cat5, Mute, Mic ON, Phantom, Peak indikácia</t>
  </si>
  <si>
    <t>Zdroj pre SI/SZI zariadenia tlmočníckeho systému</t>
  </si>
  <si>
    <t>Kompaktná stredovýšková reprosústava, osadenie 12" reproduktor a 1" výškový reproduktor, dva basreflexové otvory,  oddelenie pásiem pasívnou výhybkou s vysokým rozlíšením a nízkym skreslením. Otočením sekcie výškového reproduktoru je možné zmeniť vyžarovací uhol z 90°x40° (h/v) na 40°x90°(h/v)  Citlivosťpodľa AES:Sensitivity 100dB (1W/1m) Power 350W (rms), impedancia 8Ohm  Frekvenčný rozsah  ± 3dB: 60Hz-19kHz, 2xSpeakon NL4, váha max 18kg, trapézový tvar maximálne rozmery vxšxh: 600x398x345 (mm), 10x závesné body M10, 4x montážne body M8 pre nástenný držiak, 35mm nátrubok na tyč</t>
  </si>
  <si>
    <t xml:space="preserve">Výkonový zosilňovač  2x750W / 4 ohm triedy AB Bipolar, ochranné obvody kontrolujú poruchové stavy skratovanie výstupov, jednosmerný prúd na výstupoch, nadmerná teploty a poruchy komponentov. THD%: (@1dB below max output) &lt; 0.008%, Gain  32dB Sensitivity /citlivosť pre maximálny výkon)  +3.5dBu (1.20V), Spotreba:Nominal @ 240v do 4 ohm 1.9A Rozmery: 2U, maximálna hĺbka 428mm, maximálna váha 13,8kg  </t>
  </si>
  <si>
    <t xml:space="preserve">Mikrofónny stojan, matný čierny, nastaviteľná dĺžka ramena 425-725mm, nastaviteľná výška teleskopu od 925mm do1630mm  minimálna váha 2,98kg   </t>
  </si>
  <si>
    <t xml:space="preserve">1U Vstupný panel audioliniek do Matrix Procesora osadený konektormi 16x XLR-M Neutrik s popisom liniek  podľa PD -16 IN patchbay A. </t>
  </si>
  <si>
    <t xml:space="preserve">HDMI Scaler s audio výstupom, HDMI, HDCP a DVI. Plný rozsah rozlíšenia všetkých formátov PC od VGA - WUXGA (RB) a HD od 480i - 1080p Výstupná škála rozlíšenia individuálne nastaviteľná s automatikou prestavenia rozlíšenia podľa pripojeného zobrazovacieho zariadenia. Konverzia obrázkov 50/60Hz (frame rate conversion)
Podpora 3-D motion video adaptive, 3-D de-interlacing, a 3:2/2:2 hore/dole detekcia s obnovou,
Nastavenie výstupného obrazu na kontrast, jas, odtieň, sýtosť, ostrosť, úroveň RGB (farebný tón) a veľkosť pomeru strán
Podporované audio HDMI a Toslink: Dolby Digital, DTS, LPCM 5.1 a LPCM 2.0
Podporovaný zvuk 3,5 mm Jack: Analógový stereo zvuk
Vstupy 1x HDMI [1x nekomprimované AV a dáta]
1x Toslink [1x 2-kanálový LPCM / Dolby Digital / DTS]
1x USB typ A
1x 3,5 mm stereo mini-jack [1x analógové stereo (L/R)]
Výstupy 1x HDMI [1x nekomprimované AV a dáta]
1x Toslink [1x 2-kanálový LPCM / Dolby Digital / DTS]
1x 3,5 mm stereo mini-jack [1x analógové stereo (L/R)] </t>
  </si>
  <si>
    <t xml:space="preserve">86'' 4K UHD display so vstupom Digital Link, Aspect ratio: 16:9 Efektívna plocha obrazovky (š x v): 1895.0 x 1065.9 mm (74.6" x 41.9") počet pixelov (H x V): 3840 x 2160 Brightness (typ): 500 cd/m2 Kontrast pomer (typ): 1200:1 Dynamický kontrast R   </t>
  </si>
  <si>
    <t xml:space="preserve">HDMI - HDBaseT™ Video matica, prepínač/smerovač videosignálov 10x10, 10 x 10 HDMI HDBaseT™ Matrix s Audio prepojovanie s nezávislým škálovaním, AVLC (4K, HDCP2.2, HDMI2.0, PoH, LAN, OAR, 100m) HDMI 2.0, HDCP1.4 a HDCP2.2
Prepojuje 1O HDMI zdrojov na 10 zobrazovacích jednotiek po HDBaseT výstupoch a 2 nezávislé HDMI výstupy
HDBaseT 5-Play™ konvergencia: High-Definition video a audio, 100BaseT Ethernet, PoH (Power over HDBaseT) a ovládanie (obojsmerné IR a RS-232 priechod)
Podporuje až 4K UHD (18 Gbps, 4K @ 50/60 Hz 4:4:4 8-bitový) video vstup
AVLC (Adaptive Visually Lossless Compression)
Podporuje 10-bitové a 12-bitové HDR (High Dynamic Range)
Podporuje výstupné rozlíšenie až do 4K @ 50/60 Hz (4:4:4 8-bit)
Časovanie 4K 3G a 1080p až do 100 metrov, časovanie 4K 6G až 70 metrov
Podporuje prenos HD audio formátov: LPCM 2/5.1/7.1CH, Dolby Digital 2/5.1CH, Dolby Digital Plus, Dolby TrueHD, Dolby Atmos a DTS-HD Master Audio
Podporuje funkciu zvukovej matice umožňujúcu úplnú správu zvuku systému vrátane výberu zvukových zón HDBaseT a úplne nezávislých zón iba pre zvuk
Podporuje digitálno-analógovú konverziu (DAC) a analógovo-digitálnu konverziu (ADC) pre integráciu zvuku
Podporuje zabudovaný zvuk cez CAT vstupy a výstupy pre prenos až do 150m
Podporuje hlasitosť, stlmenie, výšky, basy a oneskorenie zvuku pre synchronizáciu obrazu na priamych zvukových výstupoch
Optický návrat zvuku (OAR)
Pokročilá interná a externá správa EDID so 4 sadami konfigurovateľných nastavení EDID
Generovanie interného testovacieho vzoru na samotestovanie a testovanie zariadenia. (Interné testovacie vzory až po signály 4K vrátane)
Podporuje HDCP opakovanie a CEC funkcie
Ovládanie je cez RS-232, diaľkové ovládanie, ovládanie na paneli a IP ovládanie (Telnet &amp; Web GUI)
Montáž do racku 2U
Vstupy 10x HDMI [10x HDMI nekomprimované AV a dáta]
8x RCA [4x konfigurovateľný analógový audio stereo (L/R)]
2x Toslink [2x konfigurovateľný digitálny optický zvuk DTS / Dolby Digital / 2 kanály LPCM / Dolby Digital Plus]
2x RCA [2x konfigurovateľný digitálny koaxiálny zvuk DTS / Dolby Digital / 2 kanály LPCM / Dolby Digital Plus]
2x RJ45 [2x vlastné údaje digitálneho zvuku]
9x 3,5 mm stereo mini-jack [9x infračervený prijímač]
1x RJ45 [1x IP ovládanie / poskytovanie LAN]
1x 9pin Dsub [1x RS-232 Data]
Výstupy 8x RJ45 [8x HDBaseT AVLC HDMI &amp; Propriety Data]
2x HDMI [2x HDMI nekomprimované AV a dáta]
8x RCA [4x analógové stereo (L/R)]
2x RJ45 [2x vlastné údaje digitálneho zvuku]
11x 3,5 mm stereo mini-jack [11x infračervený žiarič] </t>
  </si>
  <si>
    <t xml:space="preserve">EL-7400V, prepínač so Scalerom na prezentačné účely, Prepínač so Scalerom na prezentačné účely, Vstupy: HDMI / VGA / Display Port, Výstupy: HDMI &amp; HDBaseT™ Výstup  podpora HDMI 1.4 (vrátane HDCP) po jednom kábli CAT5e/6/7 do 60m Vyhovuje špecifikáciám HDBaseT™-Lite 
Podporuje viacero vstupov: 2×HDMI, 2×VGA a 1×DisplayPort, 3×nesymetrické Audio, 1×Optical, 1×Digital Coaxial
Poskytuje simultánne výstupy HDMI a HDBaseT LITE (zrkadlené)
Podporuje HDTV rozlíšenia až do 1080p (VGA až WUXGA)
Audio DSP ponúka automatický mix a automatické ovládanie citlivosti na mixovanie alebo redukciu zvuku na pozadí
Podpora optického návratu zvuku (OAR).
Podporuje internú podporu správy EDID
Podporuje prenos zvuku LPCM 2.0
Podporuje ovládanie cez WebGUI, IR diaľkové ovládanie a RS-232
Podporuje IR In a IR Out na príjem alebo prenos IR signálu z kompatibilného HDBaseT prijímača s obojsmerným ovládaním RS-232
Vstupy 2x HDMI [2x HDMI nekomprimované AV a dáta]
1x Display Port [1x Display Port Uncompressed AV]
2x 15pin Dsub [2x VGA RGBHV]
3x 3,5 mm stereo mini-jack [3x analógové stereo (L/R)]
1x 3,5 mm stereo mini-jack [1x infračervený prijímač]
1x Phoenix (3 pin) [1x RS-232]
1x RJ45 [1x LAN Serving]
Výstupy 1x HDMI [1x HDMI nekomprimované AV a dáta]
1x RJ45 [1x HDBaseT HDMI a vlastné údaje]
1x Toslink [1x optický 2 kanálový LPCM]
1x RCA [1x koaxiálny 2 kanálový LPCM]
1x 3,5 mm stereo mini-jack [1x analógové stereo (L/R)] </t>
  </si>
  <si>
    <t>Špecifikácia a parametre</t>
  </si>
  <si>
    <t>M.j.</t>
  </si>
  <si>
    <t>Profesionálny ruchový mikrofón - "krátka puška" rovnakého výrobcu ako rečnícky mikrofón a set prijímača /vysielača. Vhodný aj na snímanie zvuku v exteriéroch.Sensitivity in free field, no load (1kHz)
25 mV/Pa +- 1 dB, Nominal impedance 25 Ω,Min. terminating impedance 800 Ω, Equivalent noise level 13 dB, Max SPL 130dB, 48 +- 4 V Phantom</t>
  </si>
  <si>
    <t>Cenová ponuka</t>
  </si>
  <si>
    <t>Uchádzač:</t>
  </si>
  <si>
    <t>Obchodné meno</t>
  </si>
  <si>
    <t xml:space="preserve">Adresa alebo sídlo </t>
  </si>
  <si>
    <t>IČO</t>
  </si>
  <si>
    <t>Platca DPH (áno/nie)</t>
  </si>
  <si>
    <t>Kontaktná osoba</t>
  </si>
  <si>
    <t>Telefón</t>
  </si>
  <si>
    <t>E-mail</t>
  </si>
  <si>
    <t>V ........................................................ , dňa ...................................</t>
  </si>
  <si>
    <t>Návrh uchádzača na plnenie kritérií:</t>
  </si>
  <si>
    <t>Položka</t>
  </si>
  <si>
    <t>Názov</t>
  </si>
  <si>
    <t>Množstvo (ks)</t>
  </si>
  <si>
    <t>Cena spolu bez DPH</t>
  </si>
  <si>
    <t>Cena spolu s DPH</t>
  </si>
  <si>
    <t>E 5.2. Technologické prvky - Vybavenie auly audiovizuálnou technológiou</t>
  </si>
  <si>
    <t>!!! Uchádzač vyplní len tento stĺpec !!! Výpočty sa prenášajú do tabuľky vyššie</t>
  </si>
  <si>
    <t>pozn. v prípade neplatcu DPH alebo inej sadzby prosím upraviť vzorec (stlpec"L")</t>
  </si>
  <si>
    <t>...................................................................</t>
  </si>
  <si>
    <t>podpis uchádzača (jeho štatutárnym zástupcom resp. ním splnomocnenou osobou oprávnenou konať za uchádzača)</t>
  </si>
  <si>
    <t xml:space="preserve">!!! Uchádzač vyplní  tento stĺpec !!! </t>
  </si>
  <si>
    <t xml:space="preserve">!!! Uchádzač vyplní tento stĺpec !!! </t>
  </si>
  <si>
    <t>Príloha č. 2 Výzvy na predkladanie ponúk / Príloha č. 1 Zmluvy o dielo</t>
  </si>
  <si>
    <t>Cena spolu (Návrh na plnenie kritéria - celková cena za predmet zázkazky)</t>
  </si>
  <si>
    <t>P.č.</t>
  </si>
  <si>
    <t>Uchádzač uvedie - Obchodný názov/značka/model/typ tovaru</t>
  </si>
  <si>
    <t xml:space="preserve">Jednotková cena s DPH </t>
  </si>
  <si>
    <t>Cena spolu         s DPH</t>
  </si>
  <si>
    <t>Jednotková cena bez DPH</t>
  </si>
  <si>
    <t>Cena spolu      bez DPH</t>
  </si>
  <si>
    <r>
      <t xml:space="preserve">Dodanie tovaru - komponentov jednotlivých systémov je podmienené montážou a ukončením naprogramovaných systémov do </t>
    </r>
    <r>
      <rPr>
        <b/>
        <sz val="10"/>
        <rFont val="Arial CE"/>
      </rPr>
      <t xml:space="preserve">jednotlivých funkčných celkov. Preto súčasťou celkovej ceny zákazky sú aj všetky činnosti spojené s dodávkou, montážou, inštaláciou a nastavením zariadení a materiálu </t>
    </r>
    <r>
      <rPr>
        <sz val="10"/>
        <rFont val="Arial CE"/>
      </rPr>
      <t xml:space="preserve">(napr. programovanie, nastavenie systému ovládania všetkých technológií AV, montáž a zapojenie panela a riadiacej jednotky (01 ovládanie techn.1); montáž projektora a plátna vo výške (02 projekcia.1); montáž TV vo výške a stojana pre TV; montáž video manažmentu; montáž a zapojenie kamery IP PT/PTZ otočnej na strop vo výške viac ako 2m (05 dohľadové kamer.1); inštalácia zariadení a káblov vo výške, programovanie, nastavenie systému, skúšobná prevádzka, dokumentácia, zaškolenie obsluhy (07  systém ozvučen.1); inštalácia vo výške, programovanie, integrovanie so systémom ozvučenia, nastavenie, zaškolenie obsluhy  (08 tlmočenie a nedos); inštalácia vo výške, programovanie, integrovanie so systémom AV techniky, nastavenie, zaškolenie obsluhy   (09 osvetlenie rečn.1; odborná prehliadka - 1hzs). Súčasťou je aj záruka vykonávania záručného autorizovaného servisu, údržby a opráv vo vlastných servisných strediskách alebo servisných strediskách autorizovaných zmluvných partnerov.   </t>
    </r>
  </si>
  <si>
    <t xml:space="preserve">Uchádzač potvrdí slovom "áno"/"nie", alebo uvedie konrétny rozdielny parameter zmysle prednastavených parametrov/technickej špecifikácie </t>
  </si>
  <si>
    <t>NEUVÁDZAŤ</t>
  </si>
  <si>
    <t>Y002939, Wall-Smart V2 set pre zapustenú montáž 10" panelu</t>
  </si>
  <si>
    <r>
      <t xml:space="preserve">10"  do steny zabudovaný dotykový panel. Rozlíšenie grafiky: 1920 × 1200 • Dvojité mikrofóny a väčšie reproduktory. Pripojiteľnosť: Ethernet alebo Wi-Fi (2.4 GHz + 5 GHz) • montáž/demontáž bez náradia • Vysoko pevné magnety a odolné skrutky• </t>
    </r>
    <r>
      <rPr>
        <sz val="9"/>
        <color rgb="FFFF0000"/>
        <rFont val="Arial CE"/>
        <charset val="238"/>
      </rPr>
      <t>(NEOCEŇOVAŤ - daná položka je súčasťou stavebných prác)</t>
    </r>
  </si>
  <si>
    <r>
      <t xml:space="preserve">K predmetu zákazky:    "SPŠ Jozefa Murgaša – Vybavenie auly audiovizuálnou technológiou"                                                           </t>
    </r>
    <r>
      <rPr>
        <sz val="12"/>
        <color theme="1"/>
        <rFont val="Calibri"/>
        <family val="2"/>
        <charset val="238"/>
      </rPr>
      <t xml:space="preserve">K projektu s názvom: „Stredná priemyselná škola Jozefa Murgaša Banská Bystrica - Moderné vzdelávacie technologické centrum pre podporu digitalizácie priemyslu.“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</si>
</sst>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36" x14ac:knownFonts="1">
    <font>
      <sz val="8"/>
      <name val="Arial CE"/>
      <family val="2"/>
    </font>
    <font>
      <sz val="11"/>
      <color theme="1"/>
      <name val="Calibri"/>
      <family val="2"/>
      <charset val="238"/>
      <scheme val="minor"/>
    </font>
    <font>
      <sz val="11"/>
      <name val="Arial CE"/>
    </font>
    <font>
      <sz val="12"/>
      <color rgb="FF003366"/>
      <name val="Arial CE"/>
    </font>
    <font>
      <sz val="8"/>
      <color rgb="FF003366"/>
      <name val="Arial CE"/>
    </font>
    <font>
      <sz val="8"/>
      <color rgb="FFFF0000"/>
      <name val="Arial CE"/>
    </font>
    <font>
      <sz val="9"/>
      <name val="Arial CE"/>
    </font>
    <font>
      <sz val="7"/>
      <color rgb="FF969696"/>
      <name val="Arial CE"/>
    </font>
    <font>
      <b/>
      <sz val="11"/>
      <name val="Arial CE"/>
      <charset val="238"/>
    </font>
    <font>
      <sz val="10"/>
      <color rgb="FF333333"/>
      <name val="Trebuchet MS"/>
      <family val="2"/>
      <charset val="238"/>
    </font>
    <font>
      <sz val="9"/>
      <name val="Arial CE"/>
      <family val="2"/>
      <charset val="238"/>
    </font>
    <font>
      <b/>
      <sz val="9"/>
      <name val="Arial CE"/>
      <charset val="238"/>
    </font>
    <font>
      <b/>
      <sz val="8"/>
      <name val="Arial CE"/>
      <charset val="238"/>
    </font>
    <font>
      <b/>
      <sz val="7"/>
      <name val="Arial CE"/>
      <charset val="238"/>
    </font>
    <font>
      <sz val="9"/>
      <color rgb="FFFF0000"/>
      <name val="Arial CE"/>
      <charset val="238"/>
    </font>
    <font>
      <b/>
      <sz val="12"/>
      <color rgb="FF003366"/>
      <name val="Arial CE"/>
      <charset val="238"/>
    </font>
    <font>
      <b/>
      <sz val="8"/>
      <color rgb="FF003366"/>
      <name val="Arial CE"/>
      <charset val="238"/>
    </font>
    <font>
      <sz val="11"/>
      <color rgb="FFFF0000"/>
      <name val="Calibri"/>
      <family val="2"/>
      <charset val="238"/>
      <scheme val="minor"/>
    </font>
    <font>
      <b/>
      <sz val="11"/>
      <color theme="1"/>
      <name val="Calibri"/>
      <family val="2"/>
      <charset val="238"/>
      <scheme val="minor"/>
    </font>
    <font>
      <i/>
      <sz val="11"/>
      <color theme="1"/>
      <name val="Calibri"/>
      <family val="2"/>
      <charset val="238"/>
      <scheme val="minor"/>
    </font>
    <font>
      <b/>
      <sz val="16"/>
      <color theme="1"/>
      <name val="Calibri"/>
      <family val="2"/>
      <charset val="238"/>
    </font>
    <font>
      <sz val="16"/>
      <color theme="1"/>
      <name val="Calibri"/>
      <family val="2"/>
      <charset val="238"/>
      <scheme val="minor"/>
    </font>
    <font>
      <b/>
      <sz val="12"/>
      <color theme="1"/>
      <name val="Calibri"/>
      <family val="2"/>
      <charset val="238"/>
    </font>
    <font>
      <sz val="12"/>
      <color theme="1"/>
      <name val="Calibri"/>
      <family val="2"/>
      <charset val="238"/>
    </font>
    <font>
      <sz val="11"/>
      <color theme="1"/>
      <name val="Calibri"/>
      <family val="2"/>
      <charset val="238"/>
    </font>
    <font>
      <b/>
      <sz val="11"/>
      <color theme="1"/>
      <name val="Calibri"/>
      <family val="2"/>
      <charset val="238"/>
    </font>
    <font>
      <b/>
      <sz val="11"/>
      <name val="Calibri"/>
      <family val="2"/>
      <charset val="238"/>
      <scheme val="minor"/>
    </font>
    <font>
      <b/>
      <sz val="11"/>
      <color rgb="FFFF0000"/>
      <name val="Arial CE"/>
      <charset val="238"/>
    </font>
    <font>
      <b/>
      <sz val="10"/>
      <color theme="1"/>
      <name val="Calibri"/>
      <family val="2"/>
      <charset val="238"/>
      <scheme val="minor"/>
    </font>
    <font>
      <sz val="11"/>
      <name val="Calibri"/>
      <family val="2"/>
      <charset val="238"/>
      <scheme val="minor"/>
    </font>
    <font>
      <b/>
      <sz val="10"/>
      <name val="Arial CE"/>
      <charset val="238"/>
    </font>
    <font>
      <sz val="10"/>
      <name val="Arial CE"/>
    </font>
    <font>
      <b/>
      <sz val="10"/>
      <name val="Arial CE"/>
    </font>
    <font>
      <sz val="9"/>
      <color indexed="81"/>
      <name val="Segoe UI"/>
      <family val="2"/>
      <charset val="238"/>
    </font>
    <font>
      <b/>
      <sz val="9"/>
      <color indexed="81"/>
      <name val="Segoe UI"/>
      <family val="2"/>
      <charset val="238"/>
    </font>
    <font>
      <b/>
      <sz val="9"/>
      <color rgb="FF003366"/>
      <name val="Arial CE"/>
      <charset val="238"/>
    </font>
  </fonts>
  <fills count="10">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
      <patternFill patternType="solid">
        <fgColor rgb="FFFFC000"/>
        <bgColor indexed="64"/>
      </patternFill>
    </fill>
    <fill>
      <patternFill patternType="solid">
        <fgColor rgb="FF00B0F0"/>
        <bgColor indexed="64"/>
      </patternFill>
    </fill>
    <fill>
      <patternFill patternType="lightDown"/>
    </fill>
    <fill>
      <patternFill patternType="solid">
        <fgColor rgb="FFD9D9D9"/>
        <bgColor indexed="64"/>
      </patternFill>
    </fill>
    <fill>
      <patternFill patternType="solid">
        <fgColor theme="0" tint="-0.14999847407452621"/>
        <bgColor indexed="64"/>
      </patternFill>
    </fill>
    <fill>
      <patternFill patternType="solid">
        <fgColor rgb="FFFFFF00"/>
        <bgColor indexed="64"/>
      </patternFill>
    </fill>
  </fills>
  <borders count="40">
    <border>
      <left/>
      <right/>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rgb="FF969696"/>
      </left>
      <right style="hair">
        <color rgb="FF969696"/>
      </right>
      <top/>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rgb="FF969696"/>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
    <xf numFmtId="0" fontId="0" fillId="0" borderId="0"/>
  </cellStyleXfs>
  <cellXfs count="180">
    <xf numFmtId="0" fontId="0" fillId="0" borderId="0" xfId="0"/>
    <xf numFmtId="0" fontId="0" fillId="0" borderId="0" xfId="0" applyAlignment="1">
      <alignment vertical="center"/>
    </xf>
    <xf numFmtId="0" fontId="5" fillId="0" borderId="0" xfId="0" applyFont="1" applyAlignment="1">
      <alignment vertical="center"/>
    </xf>
    <xf numFmtId="0" fontId="0" fillId="0" borderId="0" xfId="0" applyAlignment="1" applyProtection="1">
      <alignment vertical="center"/>
      <protection locked="0"/>
    </xf>
    <xf numFmtId="0" fontId="6" fillId="0" borderId="0" xfId="0" applyFont="1" applyAlignment="1" applyProtection="1">
      <alignment horizontal="center" vertical="center"/>
      <protection locked="0"/>
    </xf>
    <xf numFmtId="49" fontId="6" fillId="0" borderId="0" xfId="0" applyNumberFormat="1"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center" vertical="center" wrapText="1"/>
      <protection locked="0"/>
    </xf>
    <xf numFmtId="164" fontId="6" fillId="0" borderId="0" xfId="0" applyNumberFormat="1" applyFont="1" applyAlignment="1" applyProtection="1">
      <alignment vertical="center"/>
      <protection locked="0"/>
    </xf>
    <xf numFmtId="4" fontId="6" fillId="0" borderId="0" xfId="0" applyNumberFormat="1" applyFont="1" applyAlignment="1" applyProtection="1">
      <alignment vertical="center"/>
      <protection locked="0"/>
    </xf>
    <xf numFmtId="0" fontId="17" fillId="0" borderId="0" xfId="0" applyFont="1"/>
    <xf numFmtId="0" fontId="2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24" fillId="0" borderId="0" xfId="0" applyFont="1"/>
    <xf numFmtId="0" fontId="0" fillId="0" borderId="0" xfId="0" applyAlignment="1">
      <alignment vertical="center" wrapText="1"/>
    </xf>
    <xf numFmtId="0" fontId="22" fillId="0" borderId="0" xfId="0" applyFont="1" applyAlignment="1">
      <alignment vertical="center"/>
    </xf>
    <xf numFmtId="1" fontId="26" fillId="0" borderId="6" xfId="0" applyNumberFormat="1" applyFont="1" applyBorder="1" applyAlignment="1">
      <alignment horizontal="center" vertical="center"/>
    </xf>
    <xf numFmtId="165" fontId="26" fillId="8" borderId="13" xfId="0" applyNumberFormat="1" applyFont="1" applyFill="1" applyBorder="1" applyAlignment="1">
      <alignment horizontal="center" vertical="center"/>
    </xf>
    <xf numFmtId="0" fontId="19" fillId="0" borderId="0" xfId="0" applyFont="1" applyAlignment="1">
      <alignment horizontal="left"/>
    </xf>
    <xf numFmtId="4" fontId="6" fillId="0" borderId="24" xfId="0" applyNumberFormat="1" applyFont="1" applyBorder="1" applyAlignment="1" applyProtection="1">
      <alignment vertical="center"/>
      <protection locked="0"/>
    </xf>
    <xf numFmtId="0" fontId="0" fillId="9" borderId="0" xfId="0" applyFill="1"/>
    <xf numFmtId="0" fontId="18" fillId="0" borderId="0" xfId="0" applyFont="1"/>
    <xf numFmtId="0" fontId="28" fillId="0" borderId="0" xfId="0" applyFont="1"/>
    <xf numFmtId="0" fontId="27" fillId="9" borderId="0" xfId="0" applyFont="1" applyFill="1" applyAlignment="1">
      <alignment horizontal="center" vertical="center" wrapText="1"/>
    </xf>
    <xf numFmtId="0" fontId="2" fillId="0" borderId="0" xfId="0" applyFont="1" applyAlignment="1" applyProtection="1">
      <alignment horizontal="left" vertical="center" wrapText="1"/>
      <protection locked="0"/>
    </xf>
    <xf numFmtId="0" fontId="18" fillId="8" borderId="14" xfId="0" applyFont="1" applyFill="1" applyBorder="1" applyAlignment="1">
      <alignment horizontal="center" vertical="center"/>
    </xf>
    <xf numFmtId="0" fontId="18" fillId="8" borderId="15" xfId="0" applyFont="1" applyFill="1" applyBorder="1" applyAlignment="1">
      <alignment horizontal="center" vertical="center"/>
    </xf>
    <xf numFmtId="0" fontId="18" fillId="8" borderId="15" xfId="0" applyFont="1" applyFill="1" applyBorder="1" applyAlignment="1">
      <alignment horizontal="center" vertical="center" wrapText="1"/>
    </xf>
    <xf numFmtId="0" fontId="18" fillId="8" borderId="16" xfId="0" applyFont="1" applyFill="1" applyBorder="1" applyAlignment="1">
      <alignment horizontal="center" vertical="center" wrapText="1"/>
    </xf>
    <xf numFmtId="0" fontId="1" fillId="0" borderId="8" xfId="0" applyFont="1" applyBorder="1" applyAlignment="1">
      <alignment vertical="center" wrapText="1"/>
    </xf>
    <xf numFmtId="0" fontId="1" fillId="0" borderId="8" xfId="0" applyFont="1" applyBorder="1" applyAlignment="1">
      <alignment horizontal="center" vertical="center" wrapText="1"/>
    </xf>
    <xf numFmtId="165" fontId="29" fillId="0" borderId="9" xfId="0" applyNumberFormat="1" applyFont="1" applyBorder="1" applyAlignment="1">
      <alignment horizontal="center" vertical="center"/>
    </xf>
    <xf numFmtId="0" fontId="29" fillId="0" borderId="0" xfId="0" applyFont="1"/>
    <xf numFmtId="0" fontId="1" fillId="0" borderId="0" xfId="0" applyFont="1"/>
    <xf numFmtId="0" fontId="25" fillId="0" borderId="0" xfId="0" applyFont="1" applyAlignment="1">
      <alignment horizontal="left" vertical="center" wrapText="1"/>
    </xf>
    <xf numFmtId="0" fontId="25" fillId="0" borderId="0" xfId="0" applyFont="1" applyAlignment="1">
      <alignment vertical="center" wrapText="1"/>
    </xf>
    <xf numFmtId="0" fontId="6" fillId="0" borderId="31"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49" fontId="6" fillId="0" borderId="24" xfId="0" applyNumberFormat="1" applyFont="1" applyBorder="1" applyAlignment="1" applyProtection="1">
      <alignment horizontal="left" vertical="center" wrapText="1"/>
      <protection locked="0"/>
    </xf>
    <xf numFmtId="0" fontId="6" fillId="0" borderId="24" xfId="0" applyFont="1" applyBorder="1" applyAlignment="1" applyProtection="1">
      <alignment horizontal="left" vertical="center" wrapText="1"/>
      <protection locked="0"/>
    </xf>
    <xf numFmtId="0" fontId="6" fillId="0" borderId="24" xfId="0" applyFont="1" applyBorder="1" applyAlignment="1" applyProtection="1">
      <alignment horizontal="center" vertical="center" wrapText="1"/>
      <protection locked="0"/>
    </xf>
    <xf numFmtId="164" fontId="6" fillId="0" borderId="24" xfId="0" applyNumberFormat="1" applyFont="1" applyBorder="1" applyAlignment="1" applyProtection="1">
      <alignment vertical="center"/>
      <protection locked="0"/>
    </xf>
    <xf numFmtId="0" fontId="0" fillId="0" borderId="24" xfId="0" applyBorder="1" applyAlignment="1" applyProtection="1">
      <alignment vertical="center"/>
      <protection locked="0"/>
    </xf>
    <xf numFmtId="0" fontId="12" fillId="0" borderId="32" xfId="0" applyFont="1" applyBorder="1" applyAlignment="1">
      <alignment horizontal="center" vertical="center"/>
    </xf>
    <xf numFmtId="0" fontId="5" fillId="0" borderId="32" xfId="0" applyFont="1" applyBorder="1" applyAlignment="1">
      <alignment vertical="center"/>
    </xf>
    <xf numFmtId="0" fontId="5" fillId="0" borderId="27" xfId="0" applyFont="1" applyBorder="1" applyAlignment="1">
      <alignment vertical="center"/>
    </xf>
    <xf numFmtId="0" fontId="7" fillId="0" borderId="32" xfId="0" applyFont="1" applyBorder="1" applyAlignment="1">
      <alignment horizontal="left" vertical="center"/>
    </xf>
    <xf numFmtId="0" fontId="5" fillId="0" borderId="32" xfId="0" applyFont="1" applyBorder="1" applyAlignment="1">
      <alignment horizontal="left" vertical="center"/>
    </xf>
    <xf numFmtId="0" fontId="8" fillId="0" borderId="32" xfId="0" applyFont="1" applyBorder="1" applyAlignment="1">
      <alignment vertical="center"/>
    </xf>
    <xf numFmtId="164" fontId="5" fillId="0" borderId="32" xfId="0" applyNumberFormat="1" applyFont="1" applyBorder="1" applyAlignment="1">
      <alignment vertical="center"/>
    </xf>
    <xf numFmtId="0" fontId="5" fillId="9" borderId="32" xfId="0" applyFont="1" applyFill="1" applyBorder="1" applyAlignment="1" applyProtection="1">
      <alignment vertical="center"/>
      <protection locked="0"/>
    </xf>
    <xf numFmtId="0" fontId="6" fillId="3" borderId="27" xfId="0" applyFont="1" applyFill="1" applyBorder="1" applyAlignment="1" applyProtection="1">
      <alignment horizontal="center" vertical="center"/>
      <protection locked="0"/>
    </xf>
    <xf numFmtId="0" fontId="6" fillId="3" borderId="32" xfId="0" applyFont="1" applyFill="1" applyBorder="1" applyAlignment="1" applyProtection="1">
      <alignment horizontal="center" vertical="center"/>
      <protection locked="0"/>
    </xf>
    <xf numFmtId="49" fontId="6" fillId="3" borderId="32" xfId="0" applyNumberFormat="1" applyFont="1" applyFill="1" applyBorder="1" applyAlignment="1" applyProtection="1">
      <alignment horizontal="left" vertical="center" wrapText="1"/>
      <protection locked="0"/>
    </xf>
    <xf numFmtId="0" fontId="0" fillId="0" borderId="32" xfId="0" applyBorder="1" applyAlignment="1">
      <alignment vertical="center"/>
    </xf>
    <xf numFmtId="0" fontId="6" fillId="3" borderId="32" xfId="0" applyFont="1" applyFill="1" applyBorder="1" applyAlignment="1" applyProtection="1">
      <alignment horizontal="left" vertical="center" wrapText="1"/>
      <protection locked="0"/>
    </xf>
    <xf numFmtId="0" fontId="6" fillId="3" borderId="32" xfId="0" applyFont="1" applyFill="1" applyBorder="1" applyAlignment="1" applyProtection="1">
      <alignment horizontal="center" vertical="center" wrapText="1"/>
      <protection locked="0"/>
    </xf>
    <xf numFmtId="164" fontId="6" fillId="3" borderId="32" xfId="0" applyNumberFormat="1" applyFont="1" applyFill="1" applyBorder="1" applyAlignment="1" applyProtection="1">
      <alignment vertical="center"/>
      <protection locked="0"/>
    </xf>
    <xf numFmtId="4" fontId="6" fillId="9" borderId="32" xfId="0" applyNumberFormat="1" applyFont="1" applyFill="1" applyBorder="1" applyAlignment="1" applyProtection="1">
      <alignment vertical="center"/>
      <protection locked="0"/>
    </xf>
    <xf numFmtId="4" fontId="6" fillId="0" borderId="32" xfId="0" applyNumberFormat="1" applyFont="1" applyBorder="1" applyAlignment="1" applyProtection="1">
      <alignment vertical="center"/>
      <protection locked="0"/>
    </xf>
    <xf numFmtId="0" fontId="6" fillId="0" borderId="32" xfId="0" applyFont="1" applyBorder="1" applyAlignment="1" applyProtection="1">
      <alignment horizontal="left" vertical="center" wrapText="1"/>
      <protection locked="0"/>
    </xf>
    <xf numFmtId="4" fontId="6" fillId="6" borderId="32" xfId="0" applyNumberFormat="1" applyFont="1" applyFill="1" applyBorder="1" applyAlignment="1" applyProtection="1">
      <alignment vertical="center"/>
      <protection locked="0"/>
    </xf>
    <xf numFmtId="0" fontId="9" fillId="3" borderId="32" xfId="0" applyFont="1" applyFill="1" applyBorder="1" applyAlignment="1">
      <alignment wrapText="1"/>
    </xf>
    <xf numFmtId="0" fontId="10" fillId="3" borderId="32" xfId="0" applyFont="1" applyFill="1" applyBorder="1" applyAlignment="1" applyProtection="1">
      <alignment horizontal="left" vertical="center" wrapText="1"/>
      <protection locked="0"/>
    </xf>
    <xf numFmtId="0" fontId="6" fillId="4" borderId="27" xfId="0" applyFont="1" applyFill="1" applyBorder="1" applyAlignment="1" applyProtection="1">
      <alignment horizontal="center" vertical="center"/>
      <protection locked="0"/>
    </xf>
    <xf numFmtId="0" fontId="6" fillId="4" borderId="32" xfId="0" applyFont="1" applyFill="1" applyBorder="1" applyAlignment="1" applyProtection="1">
      <alignment horizontal="center" vertical="center"/>
      <protection locked="0"/>
    </xf>
    <xf numFmtId="49" fontId="6" fillId="4" borderId="32" xfId="0" applyNumberFormat="1" applyFont="1" applyFill="1" applyBorder="1" applyAlignment="1" applyProtection="1">
      <alignment horizontal="left" vertical="center" wrapText="1"/>
      <protection locked="0"/>
    </xf>
    <xf numFmtId="0" fontId="6" fillId="4" borderId="32" xfId="0" applyFont="1" applyFill="1" applyBorder="1" applyAlignment="1" applyProtection="1">
      <alignment horizontal="left" vertical="center" wrapText="1"/>
      <protection locked="0"/>
    </xf>
    <xf numFmtId="0" fontId="6" fillId="4" borderId="32" xfId="0" applyFont="1" applyFill="1" applyBorder="1" applyAlignment="1" applyProtection="1">
      <alignment horizontal="center" vertical="center" wrapText="1"/>
      <protection locked="0"/>
    </xf>
    <xf numFmtId="164" fontId="6" fillId="4" borderId="32" xfId="0" applyNumberFormat="1" applyFont="1" applyFill="1" applyBorder="1" applyAlignment="1" applyProtection="1">
      <alignment vertical="center"/>
      <protection locked="0"/>
    </xf>
    <xf numFmtId="0" fontId="6" fillId="0" borderId="27" xfId="0" applyFont="1" applyBorder="1" applyAlignment="1" applyProtection="1">
      <alignment horizontal="center" vertical="center"/>
      <protection locked="0"/>
    </xf>
    <xf numFmtId="0" fontId="6" fillId="0" borderId="32" xfId="0" applyFont="1" applyBorder="1" applyAlignment="1" applyProtection="1">
      <alignment horizontal="center" vertical="center"/>
      <protection locked="0"/>
    </xf>
    <xf numFmtId="49" fontId="6" fillId="0" borderId="32" xfId="0" applyNumberFormat="1" applyFont="1" applyBorder="1" applyAlignment="1" applyProtection="1">
      <alignment horizontal="left" vertical="center" wrapText="1"/>
      <protection locked="0"/>
    </xf>
    <xf numFmtId="0" fontId="6" fillId="0" borderId="32" xfId="0" applyFont="1" applyBorder="1" applyAlignment="1" applyProtection="1">
      <alignment horizontal="center" vertical="center" wrapText="1"/>
      <protection locked="0"/>
    </xf>
    <xf numFmtId="164" fontId="6" fillId="0" borderId="32" xfId="0" applyNumberFormat="1" applyFont="1" applyBorder="1" applyAlignment="1" applyProtection="1">
      <alignment vertical="center"/>
      <protection locked="0"/>
    </xf>
    <xf numFmtId="4" fontId="11" fillId="0" borderId="32" xfId="0" applyNumberFormat="1" applyFont="1" applyBorder="1" applyAlignment="1" applyProtection="1">
      <alignment vertical="center"/>
      <protection locked="0"/>
    </xf>
    <xf numFmtId="0" fontId="12" fillId="0" borderId="32" xfId="0" applyFont="1" applyBorder="1" applyAlignment="1" applyProtection="1">
      <alignment vertical="center"/>
      <protection locked="0"/>
    </xf>
    <xf numFmtId="0" fontId="6" fillId="5" borderId="27" xfId="0" applyFont="1" applyFill="1" applyBorder="1" applyAlignment="1" applyProtection="1">
      <alignment horizontal="center" vertical="center"/>
      <protection locked="0"/>
    </xf>
    <xf numFmtId="0" fontId="6" fillId="5" borderId="32" xfId="0" applyFont="1" applyFill="1" applyBorder="1" applyAlignment="1" applyProtection="1">
      <alignment horizontal="center" vertical="center"/>
      <protection locked="0"/>
    </xf>
    <xf numFmtId="49" fontId="6" fillId="5" borderId="32" xfId="0" applyNumberFormat="1" applyFont="1" applyFill="1" applyBorder="1" applyAlignment="1" applyProtection="1">
      <alignment horizontal="left" vertical="center" wrapText="1"/>
      <protection locked="0"/>
    </xf>
    <xf numFmtId="0" fontId="6" fillId="5" borderId="32" xfId="0" applyFont="1" applyFill="1" applyBorder="1" applyAlignment="1" applyProtection="1">
      <alignment horizontal="left" vertical="center" wrapText="1"/>
      <protection locked="0"/>
    </xf>
    <xf numFmtId="0" fontId="6" fillId="5" borderId="32" xfId="0" applyFont="1" applyFill="1" applyBorder="1" applyAlignment="1" applyProtection="1">
      <alignment horizontal="center" vertical="center" wrapText="1"/>
      <protection locked="0"/>
    </xf>
    <xf numFmtId="164" fontId="6" fillId="5" borderId="32" xfId="0" applyNumberFormat="1" applyFont="1" applyFill="1" applyBorder="1" applyAlignment="1" applyProtection="1">
      <alignment vertical="center"/>
      <protection locked="0"/>
    </xf>
    <xf numFmtId="0" fontId="6" fillId="2" borderId="27" xfId="0" applyFont="1" applyFill="1" applyBorder="1" applyAlignment="1" applyProtection="1">
      <alignment horizontal="center" vertical="center"/>
      <protection locked="0"/>
    </xf>
    <xf numFmtId="0" fontId="6" fillId="2" borderId="32" xfId="0" applyFont="1" applyFill="1" applyBorder="1" applyAlignment="1" applyProtection="1">
      <alignment horizontal="center" vertical="center"/>
      <protection locked="0"/>
    </xf>
    <xf numFmtId="49" fontId="6" fillId="2" borderId="32" xfId="0" applyNumberFormat="1" applyFont="1" applyFill="1" applyBorder="1" applyAlignment="1" applyProtection="1">
      <alignment horizontal="left" vertical="center" wrapText="1"/>
      <protection locked="0"/>
    </xf>
    <xf numFmtId="0" fontId="6" fillId="2" borderId="32" xfId="0" applyFont="1" applyFill="1" applyBorder="1" applyAlignment="1" applyProtection="1">
      <alignment horizontal="left" vertical="center" wrapText="1"/>
      <protection locked="0"/>
    </xf>
    <xf numFmtId="0" fontId="6" fillId="2" borderId="32" xfId="0" applyFont="1" applyFill="1" applyBorder="1" applyAlignment="1" applyProtection="1">
      <alignment horizontal="center" vertical="center" wrapText="1"/>
      <protection locked="0"/>
    </xf>
    <xf numFmtId="164" fontId="6" fillId="2" borderId="32" xfId="0" applyNumberFormat="1" applyFont="1" applyFill="1" applyBorder="1" applyAlignment="1" applyProtection="1">
      <alignment vertical="center"/>
      <protection locked="0"/>
    </xf>
    <xf numFmtId="0" fontId="6" fillId="3" borderId="29" xfId="0" applyFont="1" applyFill="1" applyBorder="1" applyAlignment="1" applyProtection="1">
      <alignment horizontal="center" vertical="center"/>
      <protection locked="0"/>
    </xf>
    <xf numFmtId="0" fontId="6" fillId="3" borderId="33" xfId="0" applyFont="1" applyFill="1" applyBorder="1" applyAlignment="1" applyProtection="1">
      <alignment horizontal="center" vertical="center"/>
      <protection locked="0"/>
    </xf>
    <xf numFmtId="49" fontId="6" fillId="3" borderId="33" xfId="0" applyNumberFormat="1" applyFont="1" applyFill="1" applyBorder="1" applyAlignment="1" applyProtection="1">
      <alignment horizontal="left" vertical="center" wrapText="1"/>
      <protection locked="0"/>
    </xf>
    <xf numFmtId="0" fontId="0" fillId="0" borderId="33" xfId="0" applyBorder="1" applyAlignment="1">
      <alignment vertical="center"/>
    </xf>
    <xf numFmtId="0" fontId="6" fillId="3" borderId="33" xfId="0" applyFont="1" applyFill="1" applyBorder="1" applyAlignment="1" applyProtection="1">
      <alignment horizontal="left" vertical="center" wrapText="1"/>
      <protection locked="0"/>
    </xf>
    <xf numFmtId="0" fontId="6" fillId="3" borderId="33" xfId="0" applyFont="1" applyFill="1" applyBorder="1" applyAlignment="1" applyProtection="1">
      <alignment horizontal="center" vertical="center" wrapText="1"/>
      <protection locked="0"/>
    </xf>
    <xf numFmtId="164" fontId="6" fillId="3" borderId="33" xfId="0" applyNumberFormat="1" applyFont="1" applyFill="1" applyBorder="1" applyAlignment="1" applyProtection="1">
      <alignment vertical="center"/>
      <protection locked="0"/>
    </xf>
    <xf numFmtId="4" fontId="6" fillId="9" borderId="33" xfId="0" applyNumberFormat="1" applyFont="1" applyFill="1" applyBorder="1" applyAlignment="1" applyProtection="1">
      <alignment vertical="center"/>
      <protection locked="0"/>
    </xf>
    <xf numFmtId="4" fontId="6" fillId="0" borderId="33" xfId="0" applyNumberFormat="1" applyFont="1" applyBorder="1" applyAlignment="1" applyProtection="1">
      <alignment vertical="center"/>
      <protection locked="0"/>
    </xf>
    <xf numFmtId="0" fontId="12" fillId="0" borderId="34" xfId="0" applyFont="1" applyBorder="1" applyAlignment="1">
      <alignment vertical="center"/>
    </xf>
    <xf numFmtId="0" fontId="13" fillId="0" borderId="35" xfId="0" applyFont="1" applyBorder="1" applyAlignment="1">
      <alignment horizontal="left" vertical="center"/>
    </xf>
    <xf numFmtId="0" fontId="12" fillId="0" borderId="35" xfId="0" applyFont="1" applyBorder="1" applyAlignment="1">
      <alignment horizontal="center" vertical="center"/>
    </xf>
    <xf numFmtId="0" fontId="5" fillId="0" borderId="35" xfId="0" applyFont="1" applyBorder="1" applyAlignment="1">
      <alignment vertical="center"/>
    </xf>
    <xf numFmtId="0" fontId="30" fillId="0" borderId="38" xfId="0" applyFont="1" applyBorder="1" applyAlignment="1">
      <alignment horizontal="center" vertical="center" wrapText="1"/>
    </xf>
    <xf numFmtId="0" fontId="30" fillId="9" borderId="38" xfId="0" applyFont="1" applyFill="1" applyBorder="1" applyAlignment="1" applyProtection="1">
      <alignment horizontal="center" vertical="center" wrapText="1"/>
      <protection locked="0"/>
    </xf>
    <xf numFmtId="0" fontId="30" fillId="9" borderId="38" xfId="0" applyFont="1" applyFill="1" applyBorder="1" applyAlignment="1">
      <alignment horizontal="center" vertical="center" wrapText="1"/>
    </xf>
    <xf numFmtId="49" fontId="30" fillId="9" borderId="39" xfId="0" applyNumberFormat="1" applyFont="1" applyFill="1" applyBorder="1" applyAlignment="1">
      <alignment horizontal="center" vertical="center" wrapText="1"/>
    </xf>
    <xf numFmtId="0" fontId="30" fillId="0" borderId="38" xfId="0" applyFont="1" applyBorder="1" applyAlignment="1">
      <alignment horizontal="center" vertical="center" textRotation="90" wrapText="1"/>
    </xf>
    <xf numFmtId="0" fontId="5" fillId="0" borderId="0" xfId="0" applyFont="1" applyAlignment="1">
      <alignment vertical="center" wrapText="1"/>
    </xf>
    <xf numFmtId="0" fontId="30" fillId="0" borderId="37" xfId="0" applyFont="1" applyBorder="1" applyAlignment="1">
      <alignment horizontal="center" vertical="center" textRotation="90" wrapText="1"/>
    </xf>
    <xf numFmtId="0" fontId="30" fillId="0" borderId="38" xfId="0" applyFont="1" applyBorder="1" applyAlignment="1">
      <alignment vertical="center" wrapText="1"/>
    </xf>
    <xf numFmtId="164" fontId="30" fillId="0" borderId="38" xfId="0" applyNumberFormat="1" applyFont="1" applyBorder="1" applyAlignment="1">
      <alignment horizontal="center" vertical="center" wrapText="1"/>
    </xf>
    <xf numFmtId="0" fontId="4" fillId="0" borderId="0" xfId="0" applyFont="1" applyAlignment="1">
      <alignment vertical="center"/>
    </xf>
    <xf numFmtId="0" fontId="4" fillId="0" borderId="27" xfId="0" applyFont="1" applyBorder="1" applyAlignment="1">
      <alignment vertical="center"/>
    </xf>
    <xf numFmtId="0" fontId="4" fillId="0" borderId="32" xfId="0" applyFont="1" applyBorder="1" applyAlignment="1">
      <alignment horizontal="left" vertical="center"/>
    </xf>
    <xf numFmtId="0" fontId="3" fillId="0" borderId="32" xfId="0" applyFont="1" applyBorder="1" applyAlignment="1">
      <alignment horizontal="left" vertical="center"/>
    </xf>
    <xf numFmtId="0" fontId="3" fillId="0" borderId="32" xfId="0" applyFont="1" applyBorder="1" applyAlignment="1">
      <alignment horizontal="left" vertical="center" wrapText="1"/>
    </xf>
    <xf numFmtId="0" fontId="4" fillId="0" borderId="32" xfId="0" applyFont="1" applyBorder="1" applyAlignment="1">
      <alignment vertical="center"/>
    </xf>
    <xf numFmtId="0" fontId="4" fillId="0" borderId="32" xfId="0" applyFont="1" applyBorder="1" applyAlignment="1" applyProtection="1">
      <alignment vertical="center"/>
      <protection locked="0"/>
    </xf>
    <xf numFmtId="4" fontId="15" fillId="0" borderId="32" xfId="0" applyNumberFormat="1" applyFont="1" applyBorder="1" applyAlignment="1">
      <alignment vertical="center"/>
    </xf>
    <xf numFmtId="0" fontId="16" fillId="0" borderId="32" xfId="0" applyFont="1" applyBorder="1" applyAlignment="1">
      <alignment vertical="center"/>
    </xf>
    <xf numFmtId="4" fontId="3" fillId="0" borderId="32" xfId="0" applyNumberFormat="1" applyFont="1" applyBorder="1" applyAlignment="1">
      <alignment vertical="center"/>
    </xf>
    <xf numFmtId="0" fontId="3" fillId="0" borderId="35" xfId="0" applyFont="1" applyBorder="1" applyAlignment="1">
      <alignment horizontal="left" vertical="center"/>
    </xf>
    <xf numFmtId="0" fontId="3" fillId="0" borderId="35" xfId="0" applyFont="1" applyBorder="1" applyAlignment="1">
      <alignment horizontal="left" vertical="center" wrapText="1"/>
    </xf>
    <xf numFmtId="0" fontId="4" fillId="0" borderId="35" xfId="0" applyFont="1" applyBorder="1" applyAlignment="1">
      <alignment vertical="center"/>
    </xf>
    <xf numFmtId="0" fontId="4" fillId="9" borderId="35" xfId="0" applyFont="1" applyFill="1" applyBorder="1" applyAlignment="1" applyProtection="1">
      <alignment vertical="center"/>
      <protection locked="0"/>
    </xf>
    <xf numFmtId="4" fontId="15" fillId="0" borderId="35" xfId="0" applyNumberFormat="1" applyFont="1" applyBorder="1" applyAlignment="1">
      <alignment vertical="center"/>
    </xf>
    <xf numFmtId="0" fontId="0" fillId="0" borderId="0" xfId="0" applyAlignment="1">
      <alignment wrapText="1"/>
    </xf>
    <xf numFmtId="0" fontId="0" fillId="9" borderId="0" xfId="0" applyFill="1" applyAlignment="1">
      <alignment wrapText="1"/>
    </xf>
    <xf numFmtId="49" fontId="5" fillId="0" borderId="36" xfId="0" applyNumberFormat="1" applyFont="1" applyBorder="1" applyAlignment="1">
      <alignment vertical="center" wrapText="1"/>
    </xf>
    <xf numFmtId="49" fontId="5" fillId="0" borderId="28" xfId="0" applyNumberFormat="1" applyFont="1" applyBorder="1" applyAlignment="1">
      <alignment vertical="center" wrapText="1"/>
    </xf>
    <xf numFmtId="0" fontId="0" fillId="0" borderId="1" xfId="0" applyBorder="1" applyAlignment="1">
      <alignment vertical="center" wrapText="1"/>
    </xf>
    <xf numFmtId="0" fontId="0" fillId="9" borderId="32" xfId="0" applyFill="1" applyBorder="1" applyAlignment="1">
      <alignment horizontal="center" vertical="center"/>
    </xf>
    <xf numFmtId="4" fontId="6" fillId="6" borderId="32" xfId="0" applyNumberFormat="1" applyFont="1" applyFill="1" applyBorder="1" applyAlignment="1" applyProtection="1">
      <alignment horizontal="center" vertical="center"/>
      <protection locked="0"/>
    </xf>
    <xf numFmtId="0" fontId="4" fillId="0" borderId="32" xfId="0" applyFont="1" applyBorder="1" applyAlignment="1">
      <alignment horizontal="center" vertical="center"/>
    </xf>
    <xf numFmtId="0" fontId="0" fillId="0" borderId="32" xfId="0" applyBorder="1" applyAlignment="1">
      <alignment horizontal="center" vertical="center"/>
    </xf>
    <xf numFmtId="0" fontId="0" fillId="9" borderId="33" xfId="0" applyFill="1" applyBorder="1" applyAlignment="1">
      <alignment horizontal="center" vertical="center"/>
    </xf>
    <xf numFmtId="49" fontId="11" fillId="9" borderId="28" xfId="0" applyNumberFormat="1" applyFont="1" applyFill="1" applyBorder="1" applyAlignment="1">
      <alignment horizontal="center" vertical="center" wrapText="1"/>
    </xf>
    <xf numFmtId="49" fontId="11" fillId="6" borderId="28" xfId="0" applyNumberFormat="1" applyFont="1" applyFill="1" applyBorder="1" applyAlignment="1" applyProtection="1">
      <alignment horizontal="center" vertical="center" wrapText="1"/>
      <protection locked="0"/>
    </xf>
    <xf numFmtId="49" fontId="35" fillId="0" borderId="28" xfId="0" applyNumberFormat="1" applyFont="1" applyBorder="1" applyAlignment="1">
      <alignment horizontal="center" vertical="center" wrapText="1"/>
    </xf>
    <xf numFmtId="49" fontId="11" fillId="0" borderId="28" xfId="0" applyNumberFormat="1" applyFont="1" applyBorder="1" applyAlignment="1">
      <alignment horizontal="center" vertical="center" wrapText="1"/>
    </xf>
    <xf numFmtId="49" fontId="11" fillId="9" borderId="30" xfId="0" applyNumberFormat="1" applyFont="1" applyFill="1" applyBorder="1" applyAlignment="1">
      <alignment horizontal="center" vertical="center" wrapText="1"/>
    </xf>
    <xf numFmtId="0" fontId="12" fillId="3" borderId="32" xfId="0" applyFont="1" applyFill="1" applyBorder="1" applyAlignment="1">
      <alignment vertical="center" wrapText="1"/>
    </xf>
    <xf numFmtId="0" fontId="31" fillId="0" borderId="0" xfId="0" applyFont="1" applyAlignment="1" applyProtection="1">
      <alignment horizontal="left" vertical="center" wrapText="1"/>
      <protection locked="0"/>
    </xf>
    <xf numFmtId="0" fontId="18" fillId="7" borderId="10"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8" fillId="9" borderId="10" xfId="0" applyFont="1" applyFill="1" applyBorder="1" applyAlignment="1">
      <alignment vertical="center" wrapText="1"/>
    </xf>
    <xf numFmtId="0" fontId="29" fillId="9" borderId="12" xfId="0" applyFont="1" applyFill="1" applyBorder="1" applyAlignment="1">
      <alignment vertical="center" wrapText="1"/>
    </xf>
    <xf numFmtId="0" fontId="29" fillId="9" borderId="13" xfId="0" applyFont="1" applyFill="1" applyBorder="1" applyAlignment="1">
      <alignment vertical="center" wrapText="1"/>
    </xf>
    <xf numFmtId="1" fontId="26" fillId="8" borderId="25" xfId="0" applyNumberFormat="1" applyFont="1" applyFill="1" applyBorder="1" applyAlignment="1">
      <alignment horizontal="left" vertical="center" wrapText="1"/>
    </xf>
    <xf numFmtId="1" fontId="26" fillId="8" borderId="22" xfId="0" applyNumberFormat="1" applyFont="1" applyFill="1" applyBorder="1" applyAlignment="1">
      <alignment horizontal="left" vertical="center" wrapText="1"/>
    </xf>
    <xf numFmtId="1" fontId="26" fillId="8" borderId="23" xfId="0" applyNumberFormat="1" applyFont="1" applyFill="1" applyBorder="1" applyAlignment="1">
      <alignment horizontal="left" vertical="center" wrapText="1"/>
    </xf>
    <xf numFmtId="0" fontId="18" fillId="8" borderId="17" xfId="0" applyFont="1" applyFill="1" applyBorder="1" applyAlignment="1">
      <alignment horizontal="center" vertical="center" wrapText="1"/>
    </xf>
    <xf numFmtId="0" fontId="18" fillId="8" borderId="18" xfId="0" applyFont="1" applyFill="1" applyBorder="1" applyAlignment="1">
      <alignment horizontal="center" vertical="center" wrapText="1"/>
    </xf>
    <xf numFmtId="0" fontId="18" fillId="8" borderId="19" xfId="0" applyFont="1" applyFill="1" applyBorder="1" applyAlignment="1">
      <alignment horizontal="center" vertical="center" wrapText="1"/>
    </xf>
    <xf numFmtId="165" fontId="29" fillId="0" borderId="3" xfId="0" applyNumberFormat="1" applyFont="1" applyBorder="1" applyAlignment="1">
      <alignment horizontal="center" vertical="center"/>
    </xf>
    <xf numFmtId="165" fontId="29" fillId="0" borderId="20" xfId="0" applyNumberFormat="1" applyFont="1" applyBorder="1" applyAlignment="1">
      <alignment horizontal="center" vertical="center"/>
    </xf>
    <xf numFmtId="165" fontId="29" fillId="0" borderId="21" xfId="0" applyNumberFormat="1" applyFont="1" applyBorder="1" applyAlignment="1">
      <alignment horizontal="center" vertical="center"/>
    </xf>
    <xf numFmtId="165" fontId="26" fillId="8" borderId="11" xfId="0" applyNumberFormat="1" applyFont="1" applyFill="1" applyBorder="1" applyAlignment="1">
      <alignment horizontal="center" vertical="center"/>
    </xf>
    <xf numFmtId="165" fontId="26" fillId="8" borderId="22" xfId="0" applyNumberFormat="1" applyFont="1" applyFill="1" applyBorder="1" applyAlignment="1">
      <alignment horizontal="center" vertical="center"/>
    </xf>
    <xf numFmtId="165" fontId="26" fillId="8" borderId="23" xfId="0" applyNumberFormat="1" applyFont="1" applyFill="1" applyBorder="1" applyAlignment="1">
      <alignment horizontal="center" vertical="center"/>
    </xf>
    <xf numFmtId="0" fontId="22" fillId="0" borderId="26" xfId="0" applyFont="1" applyBorder="1" applyAlignment="1">
      <alignment horizontal="left" vertical="center"/>
    </xf>
    <xf numFmtId="0" fontId="2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left" vertical="top" wrapText="1"/>
    </xf>
    <xf numFmtId="0" fontId="22" fillId="0" borderId="0" xfId="0" applyFont="1" applyAlignment="1">
      <alignment horizontal="left" vertical="center"/>
    </xf>
    <xf numFmtId="0" fontId="18" fillId="7" borderId="2" xfId="0" applyFont="1" applyFill="1" applyBorder="1" applyAlignment="1">
      <alignment horizontal="left" vertical="center" wrapText="1"/>
    </xf>
    <xf numFmtId="0" fontId="18" fillId="7" borderId="3" xfId="0" applyFont="1" applyFill="1" applyBorder="1" applyAlignment="1">
      <alignment horizontal="left" vertical="center" wrapText="1"/>
    </xf>
    <xf numFmtId="0" fontId="18" fillId="9" borderId="2" xfId="0" applyFont="1" applyFill="1" applyBorder="1" applyAlignment="1">
      <alignment vertical="center" wrapText="1"/>
    </xf>
    <xf numFmtId="0" fontId="29" fillId="9" borderId="4" xfId="0" applyFont="1" applyFill="1" applyBorder="1" applyAlignment="1">
      <alignment vertical="center" wrapText="1"/>
    </xf>
    <xf numFmtId="0" fontId="29" fillId="9" borderId="5" xfId="0" applyFont="1" applyFill="1" applyBorder="1" applyAlignment="1">
      <alignment vertical="center" wrapText="1"/>
    </xf>
    <xf numFmtId="0" fontId="18" fillId="7" borderId="6" xfId="0" applyFont="1" applyFill="1" applyBorder="1" applyAlignment="1">
      <alignment horizontal="left" vertical="center" wrapText="1"/>
    </xf>
    <xf numFmtId="0" fontId="18" fillId="7" borderId="7" xfId="0" applyFont="1" applyFill="1" applyBorder="1" applyAlignment="1">
      <alignment horizontal="left" vertical="center" wrapText="1"/>
    </xf>
    <xf numFmtId="0" fontId="18" fillId="9" borderId="6" xfId="0" applyFont="1" applyFill="1" applyBorder="1" applyAlignment="1">
      <alignment vertical="center" wrapText="1"/>
    </xf>
    <xf numFmtId="0" fontId="29" fillId="9" borderId="8" xfId="0" applyFont="1" applyFill="1" applyBorder="1" applyAlignment="1">
      <alignment vertical="center" wrapText="1"/>
    </xf>
    <xf numFmtId="0" fontId="29" fillId="9" borderId="9" xfId="0" applyFont="1" applyFill="1" applyBorder="1" applyAlignment="1">
      <alignment vertical="center" wrapText="1"/>
    </xf>
    <xf numFmtId="0" fontId="18" fillId="7" borderId="6" xfId="0" applyFont="1" applyFill="1" applyBorder="1" applyAlignment="1">
      <alignment vertical="center" wrapText="1"/>
    </xf>
    <xf numFmtId="0" fontId="18" fillId="7" borderId="7" xfId="0" applyFont="1" applyFill="1" applyBorder="1" applyAlignment="1">
      <alignment vertical="center" wrapText="1"/>
    </xf>
    <xf numFmtId="0" fontId="18" fillId="7" borderId="10" xfId="0" applyFont="1" applyFill="1" applyBorder="1" applyAlignment="1">
      <alignment vertical="center" wrapText="1"/>
    </xf>
    <xf numFmtId="0" fontId="18" fillId="7" borderId="11" xfId="0" applyFont="1" applyFill="1" applyBorder="1" applyAlignment="1">
      <alignment vertical="center" wrapText="1"/>
    </xf>
  </cellXfs>
  <cellStyles count="1">
    <cellStyle name="Normálna"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133"/>
  <sheetViews>
    <sheetView tabSelected="1" view="pageBreakPreview" zoomScaleNormal="100" zoomScaleSheetLayoutView="100" workbookViewId="0">
      <selection activeCell="A5" sqref="A5:G5"/>
    </sheetView>
  </sheetViews>
  <sheetFormatPr defaultRowHeight="10.199999999999999" x14ac:dyDescent="0.2"/>
  <cols>
    <col min="1" max="1" width="9.85546875" customWidth="1"/>
    <col min="2" max="2" width="23.7109375" customWidth="1"/>
    <col min="3" max="3" width="6" customWidth="1"/>
    <col min="4" max="4" width="4.28515625" customWidth="1"/>
    <col min="5" max="5" width="10.7109375" customWidth="1"/>
    <col min="6" max="6" width="6" customWidth="1"/>
    <col min="7" max="7" width="75.7109375" customWidth="1"/>
    <col min="8" max="8" width="7.42578125" customWidth="1"/>
    <col min="9" max="9" width="16.28515625" customWidth="1"/>
    <col min="10" max="10" width="19.140625" customWidth="1"/>
    <col min="11" max="13" width="18.85546875" customWidth="1"/>
    <col min="14" max="14" width="27.7109375" customWidth="1"/>
    <col min="15" max="15" width="36.28515625" style="127" customWidth="1"/>
    <col min="16" max="16" width="9.28515625" customWidth="1"/>
  </cols>
  <sheetData>
    <row r="1" spans="1:9" ht="14.4" x14ac:dyDescent="0.3">
      <c r="A1" s="19" t="s">
        <v>315</v>
      </c>
      <c r="H1" s="10"/>
    </row>
    <row r="3" spans="1:9" ht="21" x14ac:dyDescent="0.3">
      <c r="A3" s="162" t="s">
        <v>292</v>
      </c>
      <c r="B3" s="163"/>
      <c r="C3" s="163"/>
      <c r="D3" s="163"/>
      <c r="E3" s="163"/>
      <c r="F3" s="163"/>
      <c r="G3" s="163"/>
      <c r="H3" s="10"/>
    </row>
    <row r="4" spans="1:9" ht="15.75" customHeight="1" x14ac:dyDescent="0.3">
      <c r="A4" s="11"/>
      <c r="B4" s="12"/>
      <c r="C4" s="12"/>
      <c r="D4" s="12"/>
      <c r="E4" s="12"/>
      <c r="F4" s="12"/>
      <c r="G4" s="12"/>
      <c r="H4" s="10"/>
    </row>
    <row r="5" spans="1:9" ht="47.25" customHeight="1" x14ac:dyDescent="0.3">
      <c r="A5" s="164" t="s">
        <v>328</v>
      </c>
      <c r="B5" s="164"/>
      <c r="C5" s="164"/>
      <c r="D5" s="164"/>
      <c r="E5" s="164"/>
      <c r="F5" s="164"/>
      <c r="G5" s="164"/>
      <c r="H5" s="10"/>
    </row>
    <row r="6" spans="1:9" ht="15.6" x14ac:dyDescent="0.3">
      <c r="A6" s="13"/>
      <c r="B6" s="13"/>
      <c r="C6" s="13"/>
      <c r="D6" s="13"/>
      <c r="E6" s="13"/>
      <c r="F6" s="13"/>
      <c r="G6" s="13"/>
      <c r="H6" s="10"/>
    </row>
    <row r="7" spans="1:9" ht="16.2" thickBot="1" x14ac:dyDescent="0.35">
      <c r="A7" s="165" t="s">
        <v>293</v>
      </c>
      <c r="B7" s="165"/>
      <c r="C7" s="14"/>
      <c r="D7" s="14"/>
      <c r="E7" s="14"/>
      <c r="F7" s="14"/>
      <c r="G7" s="14"/>
      <c r="H7" s="10"/>
    </row>
    <row r="8" spans="1:9" ht="29.1" customHeight="1" x14ac:dyDescent="0.3">
      <c r="A8" s="166" t="s">
        <v>294</v>
      </c>
      <c r="B8" s="167"/>
      <c r="C8" s="168"/>
      <c r="D8" s="169"/>
      <c r="E8" s="169"/>
      <c r="F8" s="169"/>
      <c r="G8" s="170"/>
      <c r="H8" s="10"/>
    </row>
    <row r="9" spans="1:9" ht="29.1" customHeight="1" x14ac:dyDescent="0.3">
      <c r="A9" s="171" t="s">
        <v>295</v>
      </c>
      <c r="B9" s="172"/>
      <c r="C9" s="173"/>
      <c r="D9" s="174"/>
      <c r="E9" s="174"/>
      <c r="F9" s="174"/>
      <c r="G9" s="175"/>
      <c r="H9" s="10"/>
    </row>
    <row r="10" spans="1:9" ht="29.1" customHeight="1" x14ac:dyDescent="0.3">
      <c r="A10" s="176" t="s">
        <v>296</v>
      </c>
      <c r="B10" s="177"/>
      <c r="C10" s="173"/>
      <c r="D10" s="174"/>
      <c r="E10" s="174"/>
      <c r="F10" s="174"/>
      <c r="G10" s="175"/>
      <c r="H10" s="10"/>
    </row>
    <row r="11" spans="1:9" ht="29.1" customHeight="1" thickBot="1" x14ac:dyDescent="0.35">
      <c r="A11" s="178" t="s">
        <v>297</v>
      </c>
      <c r="B11" s="179"/>
      <c r="C11" s="146"/>
      <c r="D11" s="147"/>
      <c r="E11" s="147"/>
      <c r="F11" s="147"/>
      <c r="G11" s="148"/>
      <c r="H11" s="10"/>
      <c r="I11" t="s">
        <v>310</v>
      </c>
    </row>
    <row r="12" spans="1:9" ht="16.95" customHeight="1" thickBot="1" x14ac:dyDescent="0.35">
      <c r="A12" s="33"/>
      <c r="B12" s="34"/>
      <c r="C12" s="34"/>
      <c r="D12" s="34"/>
      <c r="E12" s="34"/>
      <c r="F12" s="34"/>
      <c r="G12" s="34"/>
      <c r="H12" s="10"/>
    </row>
    <row r="13" spans="1:9" ht="29.1" customHeight="1" x14ac:dyDescent="0.3">
      <c r="A13" s="166" t="s">
        <v>298</v>
      </c>
      <c r="B13" s="167"/>
      <c r="C13" s="168"/>
      <c r="D13" s="169"/>
      <c r="E13" s="169"/>
      <c r="F13" s="169"/>
      <c r="G13" s="170"/>
      <c r="H13" s="10"/>
    </row>
    <row r="14" spans="1:9" ht="29.1" customHeight="1" x14ac:dyDescent="0.3">
      <c r="A14" s="171" t="s">
        <v>299</v>
      </c>
      <c r="B14" s="172"/>
      <c r="C14" s="173"/>
      <c r="D14" s="174"/>
      <c r="E14" s="174"/>
      <c r="F14" s="174"/>
      <c r="G14" s="175"/>
      <c r="H14" s="10"/>
    </row>
    <row r="15" spans="1:9" ht="29.1" customHeight="1" thickBot="1" x14ac:dyDescent="0.35">
      <c r="A15" s="144" t="s">
        <v>300</v>
      </c>
      <c r="B15" s="145"/>
      <c r="C15" s="146"/>
      <c r="D15" s="147"/>
      <c r="E15" s="147"/>
      <c r="F15" s="147"/>
      <c r="G15" s="148"/>
      <c r="H15" s="10"/>
    </row>
    <row r="16" spans="1:9" ht="15.6" x14ac:dyDescent="0.3">
      <c r="A16" s="16"/>
      <c r="C16" s="14"/>
      <c r="D16" s="14"/>
      <c r="E16" s="14"/>
      <c r="F16" s="14"/>
      <c r="G16" s="14"/>
      <c r="H16" s="10"/>
    </row>
    <row r="17" spans="1:15" ht="16.2" thickBot="1" x14ac:dyDescent="0.35">
      <c r="A17" s="161" t="s">
        <v>302</v>
      </c>
      <c r="B17" s="161"/>
      <c r="C17" s="161"/>
      <c r="D17" s="161"/>
      <c r="H17" s="10"/>
    </row>
    <row r="18" spans="1:15" ht="42" customHeight="1" thickBot="1" x14ac:dyDescent="0.35">
      <c r="A18" s="26" t="s">
        <v>303</v>
      </c>
      <c r="B18" s="27" t="s">
        <v>304</v>
      </c>
      <c r="C18" s="28" t="s">
        <v>305</v>
      </c>
      <c r="D18" s="152" t="s">
        <v>306</v>
      </c>
      <c r="E18" s="153"/>
      <c r="F18" s="154"/>
      <c r="G18" s="29" t="s">
        <v>307</v>
      </c>
      <c r="H18" s="10"/>
    </row>
    <row r="19" spans="1:15" ht="66" customHeight="1" x14ac:dyDescent="0.3">
      <c r="A19" s="17">
        <v>1</v>
      </c>
      <c r="B19" s="30" t="s">
        <v>308</v>
      </c>
      <c r="C19" s="31">
        <v>1</v>
      </c>
      <c r="D19" s="155">
        <f>SUM(K25,K68,K80,K92,K106,K117,K125)</f>
        <v>0</v>
      </c>
      <c r="E19" s="156"/>
      <c r="F19" s="157"/>
      <c r="G19" s="32">
        <f>SUM(M25,M68,M80,M92,M106,M117,M125)</f>
        <v>0</v>
      </c>
      <c r="H19" s="10"/>
    </row>
    <row r="20" spans="1:15" ht="46.5" customHeight="1" thickBot="1" x14ac:dyDescent="0.35">
      <c r="A20" s="149" t="s">
        <v>316</v>
      </c>
      <c r="B20" s="150"/>
      <c r="C20" s="151"/>
      <c r="D20" s="158">
        <f>SUM(D19)</f>
        <v>0</v>
      </c>
      <c r="E20" s="159"/>
      <c r="F20" s="160"/>
      <c r="G20" s="18">
        <f>SUM(G19)</f>
        <v>0</v>
      </c>
      <c r="H20" s="10"/>
    </row>
    <row r="21" spans="1:15" ht="14.4" x14ac:dyDescent="0.3">
      <c r="H21" s="10"/>
    </row>
    <row r="22" spans="1:15" ht="96.6" x14ac:dyDescent="0.3">
      <c r="H22" s="10"/>
      <c r="J22" s="24" t="s">
        <v>309</v>
      </c>
      <c r="N22" s="24" t="s">
        <v>314</v>
      </c>
      <c r="O22" s="24" t="s">
        <v>313</v>
      </c>
    </row>
    <row r="23" spans="1:15" ht="11.25" customHeight="1" x14ac:dyDescent="0.3">
      <c r="A23" s="35"/>
      <c r="B23" s="35"/>
      <c r="C23" s="36"/>
      <c r="D23" s="15"/>
      <c r="E23" s="15"/>
      <c r="F23" s="15"/>
      <c r="G23" s="15"/>
      <c r="H23" s="10"/>
      <c r="J23" s="21"/>
      <c r="N23" s="21"/>
      <c r="O23" s="128"/>
    </row>
    <row r="24" spans="1:15" s="108" customFormat="1" ht="117" customHeight="1" x14ac:dyDescent="0.2">
      <c r="C24" s="109" t="s">
        <v>317</v>
      </c>
      <c r="D24" s="107" t="s">
        <v>9</v>
      </c>
      <c r="E24" s="103" t="s">
        <v>0</v>
      </c>
      <c r="F24" s="107"/>
      <c r="G24" s="103" t="s">
        <v>289</v>
      </c>
      <c r="H24" s="110"/>
      <c r="I24" s="111" t="s">
        <v>290</v>
      </c>
      <c r="J24" s="104" t="s">
        <v>321</v>
      </c>
      <c r="K24" s="103" t="s">
        <v>322</v>
      </c>
      <c r="L24" s="103" t="s">
        <v>319</v>
      </c>
      <c r="M24" s="103" t="s">
        <v>320</v>
      </c>
      <c r="N24" s="105" t="s">
        <v>324</v>
      </c>
      <c r="O24" s="106" t="s">
        <v>318</v>
      </c>
    </row>
    <row r="25" spans="1:15" s="2" customFormat="1" ht="24" customHeight="1" x14ac:dyDescent="0.2">
      <c r="C25" s="99"/>
      <c r="D25" s="100"/>
      <c r="E25" s="122"/>
      <c r="F25" s="122" t="s">
        <v>223</v>
      </c>
      <c r="G25" s="123"/>
      <c r="H25" s="124"/>
      <c r="I25" s="124"/>
      <c r="J25" s="125"/>
      <c r="K25" s="126">
        <f>SUM(K27:K67)</f>
        <v>0</v>
      </c>
      <c r="L25" s="101"/>
      <c r="M25" s="126">
        <f>SUM(M27:M67)</f>
        <v>0</v>
      </c>
      <c r="N25" s="102"/>
      <c r="O25" s="129"/>
    </row>
    <row r="26" spans="1:15" s="2" customFormat="1" ht="24" customHeight="1" x14ac:dyDescent="0.2">
      <c r="C26" s="46"/>
      <c r="D26" s="47"/>
      <c r="E26" s="48"/>
      <c r="F26" s="49" t="s">
        <v>223</v>
      </c>
      <c r="G26" s="45"/>
      <c r="H26" s="45"/>
      <c r="I26" s="50"/>
      <c r="J26" s="51"/>
      <c r="K26" s="45"/>
      <c r="L26" s="45"/>
      <c r="M26" s="45"/>
      <c r="N26" s="45"/>
      <c r="O26" s="130"/>
    </row>
    <row r="27" spans="1:15" s="1" customFormat="1" ht="30" customHeight="1" x14ac:dyDescent="0.2">
      <c r="B27" s="3"/>
      <c r="C27" s="52" t="s">
        <v>3</v>
      </c>
      <c r="D27" s="53" t="s">
        <v>7</v>
      </c>
      <c r="E27" s="54" t="s">
        <v>104</v>
      </c>
      <c r="F27" s="55"/>
      <c r="G27" s="56" t="s">
        <v>326</v>
      </c>
      <c r="H27" s="57" t="s">
        <v>18</v>
      </c>
      <c r="I27" s="58">
        <v>1</v>
      </c>
      <c r="J27" s="59"/>
      <c r="K27" s="60">
        <f t="shared" ref="K27:K67" si="0">ROUND(J27*I27,2)</f>
        <v>0</v>
      </c>
      <c r="L27" s="60">
        <f>J27*1.2</f>
        <v>0</v>
      </c>
      <c r="M27" s="60">
        <f>I27*L27</f>
        <v>0</v>
      </c>
      <c r="N27" s="132"/>
      <c r="O27" s="137" t="s">
        <v>325</v>
      </c>
    </row>
    <row r="28" spans="1:15" s="1" customFormat="1" ht="55.5" customHeight="1" x14ac:dyDescent="0.2">
      <c r="B28" s="3"/>
      <c r="C28" s="52" t="s">
        <v>4</v>
      </c>
      <c r="D28" s="53" t="s">
        <v>7</v>
      </c>
      <c r="E28" s="54" t="s">
        <v>105</v>
      </c>
      <c r="F28" s="61" t="s">
        <v>1</v>
      </c>
      <c r="G28" s="56" t="s">
        <v>327</v>
      </c>
      <c r="H28" s="57" t="s">
        <v>18</v>
      </c>
      <c r="I28" s="58">
        <v>1</v>
      </c>
      <c r="J28" s="133"/>
      <c r="K28" s="62">
        <f t="shared" si="0"/>
        <v>0</v>
      </c>
      <c r="L28" s="62">
        <f t="shared" ref="L28:L67" si="1">J28*1.2</f>
        <v>0</v>
      </c>
      <c r="M28" s="62">
        <f>I28*L28</f>
        <v>0</v>
      </c>
      <c r="N28" s="133"/>
      <c r="O28" s="138"/>
    </row>
    <row r="29" spans="1:15" s="1" customFormat="1" ht="91.2" x14ac:dyDescent="0.2">
      <c r="B29" s="3"/>
      <c r="C29" s="52" t="s">
        <v>5</v>
      </c>
      <c r="D29" s="53" t="s">
        <v>7</v>
      </c>
      <c r="E29" s="54" t="s">
        <v>106</v>
      </c>
      <c r="F29" s="61"/>
      <c r="G29" s="56" t="s">
        <v>272</v>
      </c>
      <c r="H29" s="57" t="s">
        <v>18</v>
      </c>
      <c r="I29" s="58">
        <v>1</v>
      </c>
      <c r="J29" s="59"/>
      <c r="K29" s="60">
        <f t="shared" si="0"/>
        <v>0</v>
      </c>
      <c r="L29" s="60">
        <f t="shared" si="1"/>
        <v>0</v>
      </c>
      <c r="M29" s="60">
        <f t="shared" ref="M29:M67" si="2">I29*L29</f>
        <v>0</v>
      </c>
      <c r="N29" s="132"/>
      <c r="O29" s="137"/>
    </row>
    <row r="30" spans="1:15" s="1" customFormat="1" ht="15" customHeight="1" x14ac:dyDescent="0.2">
      <c r="B30" s="3"/>
      <c r="C30" s="52" t="s">
        <v>8</v>
      </c>
      <c r="D30" s="53" t="s">
        <v>7</v>
      </c>
      <c r="E30" s="54" t="s">
        <v>107</v>
      </c>
      <c r="F30" s="61"/>
      <c r="G30" s="142" t="s">
        <v>231</v>
      </c>
      <c r="H30" s="57" t="s">
        <v>18</v>
      </c>
      <c r="I30" s="58">
        <v>1</v>
      </c>
      <c r="J30" s="59"/>
      <c r="K30" s="60">
        <f t="shared" si="0"/>
        <v>0</v>
      </c>
      <c r="L30" s="60">
        <f t="shared" si="1"/>
        <v>0</v>
      </c>
      <c r="M30" s="60">
        <f t="shared" si="2"/>
        <v>0</v>
      </c>
      <c r="N30" s="132"/>
      <c r="O30" s="137" t="s">
        <v>325</v>
      </c>
    </row>
    <row r="31" spans="1:15" s="1" customFormat="1" ht="15" customHeight="1" x14ac:dyDescent="0.2">
      <c r="B31" s="3"/>
      <c r="C31" s="52" t="s">
        <v>6</v>
      </c>
      <c r="D31" s="53" t="s">
        <v>7</v>
      </c>
      <c r="E31" s="54" t="s">
        <v>108</v>
      </c>
      <c r="F31" s="55"/>
      <c r="G31" s="56" t="s">
        <v>232</v>
      </c>
      <c r="H31" s="57" t="s">
        <v>18</v>
      </c>
      <c r="I31" s="58">
        <v>2</v>
      </c>
      <c r="J31" s="59"/>
      <c r="K31" s="60">
        <f t="shared" si="0"/>
        <v>0</v>
      </c>
      <c r="L31" s="60">
        <f t="shared" si="1"/>
        <v>0</v>
      </c>
      <c r="M31" s="60">
        <f t="shared" si="2"/>
        <v>0</v>
      </c>
      <c r="N31" s="132"/>
      <c r="O31" s="137" t="s">
        <v>325</v>
      </c>
    </row>
    <row r="32" spans="1:15" s="1" customFormat="1" ht="223.5" customHeight="1" x14ac:dyDescent="0.2">
      <c r="B32" s="3"/>
      <c r="C32" s="52" t="s">
        <v>10</v>
      </c>
      <c r="D32" s="53" t="s">
        <v>7</v>
      </c>
      <c r="E32" s="54" t="s">
        <v>109</v>
      </c>
      <c r="F32" s="55"/>
      <c r="G32" s="56" t="s">
        <v>285</v>
      </c>
      <c r="H32" s="57" t="s">
        <v>18</v>
      </c>
      <c r="I32" s="58">
        <v>1</v>
      </c>
      <c r="J32" s="59"/>
      <c r="K32" s="60">
        <f t="shared" si="0"/>
        <v>0</v>
      </c>
      <c r="L32" s="60">
        <f t="shared" si="1"/>
        <v>0</v>
      </c>
      <c r="M32" s="60">
        <f t="shared" si="2"/>
        <v>0</v>
      </c>
      <c r="N32" s="132"/>
      <c r="O32" s="137"/>
    </row>
    <row r="33" spans="2:15" s="1" customFormat="1" ht="15" customHeight="1" x14ac:dyDescent="0.2">
      <c r="B33" s="3"/>
      <c r="C33" s="52" t="s">
        <v>11</v>
      </c>
      <c r="D33" s="53" t="s">
        <v>7</v>
      </c>
      <c r="E33" s="54" t="s">
        <v>110</v>
      </c>
      <c r="F33" s="55"/>
      <c r="G33" s="56" t="s">
        <v>196</v>
      </c>
      <c r="H33" s="57" t="s">
        <v>18</v>
      </c>
      <c r="I33" s="58">
        <v>1</v>
      </c>
      <c r="J33" s="59"/>
      <c r="K33" s="60">
        <f t="shared" si="0"/>
        <v>0</v>
      </c>
      <c r="L33" s="60">
        <f t="shared" si="1"/>
        <v>0</v>
      </c>
      <c r="M33" s="60">
        <f t="shared" si="2"/>
        <v>0</v>
      </c>
      <c r="N33" s="132"/>
      <c r="O33" s="137" t="s">
        <v>325</v>
      </c>
    </row>
    <row r="34" spans="2:15" s="1" customFormat="1" ht="15" customHeight="1" x14ac:dyDescent="0.2">
      <c r="B34" s="3"/>
      <c r="C34" s="52" t="s">
        <v>12</v>
      </c>
      <c r="D34" s="53" t="s">
        <v>7</v>
      </c>
      <c r="E34" s="54" t="s">
        <v>111</v>
      </c>
      <c r="F34" s="55"/>
      <c r="G34" s="56" t="s">
        <v>197</v>
      </c>
      <c r="H34" s="57" t="s">
        <v>18</v>
      </c>
      <c r="I34" s="58">
        <v>1</v>
      </c>
      <c r="J34" s="59"/>
      <c r="K34" s="60">
        <f t="shared" si="0"/>
        <v>0</v>
      </c>
      <c r="L34" s="60">
        <f t="shared" si="1"/>
        <v>0</v>
      </c>
      <c r="M34" s="60">
        <f t="shared" si="2"/>
        <v>0</v>
      </c>
      <c r="N34" s="132"/>
      <c r="O34" s="137" t="s">
        <v>325</v>
      </c>
    </row>
    <row r="35" spans="2:15" s="1" customFormat="1" ht="15" customHeight="1" x14ac:dyDescent="0.2">
      <c r="B35" s="3"/>
      <c r="C35" s="52" t="s">
        <v>13</v>
      </c>
      <c r="D35" s="53" t="s">
        <v>7</v>
      </c>
      <c r="E35" s="54" t="s">
        <v>112</v>
      </c>
      <c r="F35" s="55"/>
      <c r="G35" s="56" t="s">
        <v>198</v>
      </c>
      <c r="H35" s="57" t="s">
        <v>18</v>
      </c>
      <c r="I35" s="58">
        <v>1</v>
      </c>
      <c r="J35" s="59"/>
      <c r="K35" s="60">
        <f t="shared" si="0"/>
        <v>0</v>
      </c>
      <c r="L35" s="60">
        <f t="shared" si="1"/>
        <v>0</v>
      </c>
      <c r="M35" s="60">
        <f t="shared" si="2"/>
        <v>0</v>
      </c>
      <c r="N35" s="132"/>
      <c r="O35" s="137" t="s">
        <v>325</v>
      </c>
    </row>
    <row r="36" spans="2:15" s="1" customFormat="1" ht="15" customHeight="1" x14ac:dyDescent="0.2">
      <c r="B36" s="3"/>
      <c r="C36" s="52" t="s">
        <v>14</v>
      </c>
      <c r="D36" s="53" t="s">
        <v>7</v>
      </c>
      <c r="E36" s="54" t="s">
        <v>113</v>
      </c>
      <c r="F36" s="55"/>
      <c r="G36" s="56" t="s">
        <v>199</v>
      </c>
      <c r="H36" s="57" t="s">
        <v>18</v>
      </c>
      <c r="I36" s="58">
        <v>3</v>
      </c>
      <c r="J36" s="59"/>
      <c r="K36" s="60">
        <f t="shared" si="0"/>
        <v>0</v>
      </c>
      <c r="L36" s="60">
        <f t="shared" si="1"/>
        <v>0</v>
      </c>
      <c r="M36" s="60">
        <f t="shared" si="2"/>
        <v>0</v>
      </c>
      <c r="N36" s="132"/>
      <c r="O36" s="137" t="s">
        <v>325</v>
      </c>
    </row>
    <row r="37" spans="2:15" s="1" customFormat="1" ht="54" customHeight="1" x14ac:dyDescent="0.2">
      <c r="B37" s="3"/>
      <c r="C37" s="52" t="s">
        <v>15</v>
      </c>
      <c r="D37" s="53" t="s">
        <v>7</v>
      </c>
      <c r="E37" s="54" t="s">
        <v>114</v>
      </c>
      <c r="F37" s="55"/>
      <c r="G37" s="56" t="s">
        <v>229</v>
      </c>
      <c r="H37" s="57" t="s">
        <v>18</v>
      </c>
      <c r="I37" s="58">
        <v>1</v>
      </c>
      <c r="J37" s="59"/>
      <c r="K37" s="60">
        <f t="shared" si="0"/>
        <v>0</v>
      </c>
      <c r="L37" s="60">
        <f t="shared" si="1"/>
        <v>0</v>
      </c>
      <c r="M37" s="60">
        <f t="shared" si="2"/>
        <v>0</v>
      </c>
      <c r="N37" s="132"/>
      <c r="O37" s="137"/>
    </row>
    <row r="38" spans="2:15" s="1" customFormat="1" ht="15" customHeight="1" x14ac:dyDescent="0.2">
      <c r="B38" s="3"/>
      <c r="C38" s="52" t="s">
        <v>16</v>
      </c>
      <c r="D38" s="53" t="s">
        <v>7</v>
      </c>
      <c r="E38" s="54" t="s">
        <v>115</v>
      </c>
      <c r="F38" s="61"/>
      <c r="G38" s="56" t="s">
        <v>233</v>
      </c>
      <c r="H38" s="57" t="s">
        <v>18</v>
      </c>
      <c r="I38" s="58">
        <v>1</v>
      </c>
      <c r="J38" s="59"/>
      <c r="K38" s="60">
        <f t="shared" si="0"/>
        <v>0</v>
      </c>
      <c r="L38" s="60">
        <f t="shared" si="1"/>
        <v>0</v>
      </c>
      <c r="M38" s="60">
        <f t="shared" si="2"/>
        <v>0</v>
      </c>
      <c r="N38" s="132"/>
      <c r="O38" s="137" t="s">
        <v>325</v>
      </c>
    </row>
    <row r="39" spans="2:15" s="1" customFormat="1" ht="15" customHeight="1" x14ac:dyDescent="0.2">
      <c r="B39" s="3"/>
      <c r="C39" s="52" t="s">
        <v>17</v>
      </c>
      <c r="D39" s="53" t="s">
        <v>7</v>
      </c>
      <c r="E39" s="54" t="s">
        <v>116</v>
      </c>
      <c r="F39" s="55"/>
      <c r="G39" s="56" t="s">
        <v>258</v>
      </c>
      <c r="H39" s="57" t="s">
        <v>18</v>
      </c>
      <c r="I39" s="58">
        <v>1</v>
      </c>
      <c r="J39" s="59"/>
      <c r="K39" s="60">
        <f t="shared" si="0"/>
        <v>0</v>
      </c>
      <c r="L39" s="60">
        <f t="shared" si="1"/>
        <v>0</v>
      </c>
      <c r="M39" s="60">
        <f t="shared" si="2"/>
        <v>0</v>
      </c>
      <c r="N39" s="132"/>
      <c r="O39" s="137" t="s">
        <v>325</v>
      </c>
    </row>
    <row r="40" spans="2:15" s="1" customFormat="1" ht="15" customHeight="1" x14ac:dyDescent="0.2">
      <c r="B40" s="3"/>
      <c r="C40" s="52" t="s">
        <v>19</v>
      </c>
      <c r="D40" s="53" t="s">
        <v>7</v>
      </c>
      <c r="E40" s="54" t="s">
        <v>117</v>
      </c>
      <c r="F40" s="55"/>
      <c r="G40" s="56" t="s">
        <v>234</v>
      </c>
      <c r="H40" s="57" t="s">
        <v>18</v>
      </c>
      <c r="I40" s="58">
        <v>1</v>
      </c>
      <c r="J40" s="59"/>
      <c r="K40" s="60">
        <f t="shared" si="0"/>
        <v>0</v>
      </c>
      <c r="L40" s="60">
        <f t="shared" si="1"/>
        <v>0</v>
      </c>
      <c r="M40" s="60">
        <f t="shared" si="2"/>
        <v>0</v>
      </c>
      <c r="N40" s="132"/>
      <c r="O40" s="137" t="s">
        <v>325</v>
      </c>
    </row>
    <row r="41" spans="2:15" s="1" customFormat="1" ht="15" customHeight="1" x14ac:dyDescent="0.2">
      <c r="B41" s="3"/>
      <c r="C41" s="52" t="s">
        <v>20</v>
      </c>
      <c r="D41" s="53" t="s">
        <v>7</v>
      </c>
      <c r="E41" s="54" t="s">
        <v>118</v>
      </c>
      <c r="F41" s="55"/>
      <c r="G41" s="56" t="s">
        <v>201</v>
      </c>
      <c r="H41" s="57" t="s">
        <v>18</v>
      </c>
      <c r="I41" s="58">
        <v>1</v>
      </c>
      <c r="J41" s="59"/>
      <c r="K41" s="60">
        <f t="shared" si="0"/>
        <v>0</v>
      </c>
      <c r="L41" s="60">
        <f t="shared" si="1"/>
        <v>0</v>
      </c>
      <c r="M41" s="60">
        <f t="shared" si="2"/>
        <v>0</v>
      </c>
      <c r="N41" s="132"/>
      <c r="O41" s="137" t="s">
        <v>325</v>
      </c>
    </row>
    <row r="42" spans="2:15" s="1" customFormat="1" ht="15" customHeight="1" x14ac:dyDescent="0.2">
      <c r="B42" s="3"/>
      <c r="C42" s="52" t="s">
        <v>21</v>
      </c>
      <c r="D42" s="53" t="s">
        <v>7</v>
      </c>
      <c r="E42" s="54" t="s">
        <v>119</v>
      </c>
      <c r="F42" s="55"/>
      <c r="G42" s="56" t="s">
        <v>235</v>
      </c>
      <c r="H42" s="57" t="s">
        <v>18</v>
      </c>
      <c r="I42" s="58">
        <v>3</v>
      </c>
      <c r="J42" s="59"/>
      <c r="K42" s="60">
        <f t="shared" si="0"/>
        <v>0</v>
      </c>
      <c r="L42" s="60">
        <f t="shared" si="1"/>
        <v>0</v>
      </c>
      <c r="M42" s="60">
        <f t="shared" si="2"/>
        <v>0</v>
      </c>
      <c r="N42" s="132"/>
      <c r="O42" s="137" t="s">
        <v>325</v>
      </c>
    </row>
    <row r="43" spans="2:15" s="1" customFormat="1" ht="45.6" x14ac:dyDescent="0.2">
      <c r="B43" s="3"/>
      <c r="C43" s="52" t="s">
        <v>22</v>
      </c>
      <c r="D43" s="53" t="s">
        <v>7</v>
      </c>
      <c r="E43" s="54" t="s">
        <v>120</v>
      </c>
      <c r="F43" s="55"/>
      <c r="G43" s="56" t="s">
        <v>286</v>
      </c>
      <c r="H43" s="57" t="s">
        <v>18</v>
      </c>
      <c r="I43" s="58">
        <v>3</v>
      </c>
      <c r="J43" s="59"/>
      <c r="K43" s="60">
        <f t="shared" si="0"/>
        <v>0</v>
      </c>
      <c r="L43" s="60">
        <f t="shared" si="1"/>
        <v>0</v>
      </c>
      <c r="M43" s="60">
        <f t="shared" si="2"/>
        <v>0</v>
      </c>
      <c r="N43" s="132"/>
      <c r="O43" s="137" t="s">
        <v>325</v>
      </c>
    </row>
    <row r="44" spans="2:15" s="1" customFormat="1" ht="15" customHeight="1" x14ac:dyDescent="0.2">
      <c r="B44" s="3"/>
      <c r="C44" s="52" t="s">
        <v>23</v>
      </c>
      <c r="D44" s="53" t="s">
        <v>7</v>
      </c>
      <c r="E44" s="54" t="s">
        <v>117</v>
      </c>
      <c r="F44" s="55"/>
      <c r="G44" s="56" t="s">
        <v>200</v>
      </c>
      <c r="H44" s="57" t="s">
        <v>18</v>
      </c>
      <c r="I44" s="58">
        <v>8</v>
      </c>
      <c r="J44" s="59"/>
      <c r="K44" s="60">
        <f t="shared" si="0"/>
        <v>0</v>
      </c>
      <c r="L44" s="60">
        <f t="shared" si="1"/>
        <v>0</v>
      </c>
      <c r="M44" s="60">
        <f t="shared" si="2"/>
        <v>0</v>
      </c>
      <c r="N44" s="132"/>
      <c r="O44" s="137" t="s">
        <v>325</v>
      </c>
    </row>
    <row r="45" spans="2:15" s="1" customFormat="1" ht="409.6" x14ac:dyDescent="0.2">
      <c r="B45" s="3"/>
      <c r="C45" s="52" t="s">
        <v>24</v>
      </c>
      <c r="D45" s="53" t="s">
        <v>7</v>
      </c>
      <c r="E45" s="54" t="s">
        <v>121</v>
      </c>
      <c r="F45" s="55"/>
      <c r="G45" s="56" t="s">
        <v>287</v>
      </c>
      <c r="H45" s="57" t="s">
        <v>18</v>
      </c>
      <c r="I45" s="58">
        <v>1</v>
      </c>
      <c r="J45" s="59"/>
      <c r="K45" s="60">
        <f t="shared" si="0"/>
        <v>0</v>
      </c>
      <c r="L45" s="60">
        <f t="shared" si="1"/>
        <v>0</v>
      </c>
      <c r="M45" s="60">
        <f t="shared" si="2"/>
        <v>0</v>
      </c>
      <c r="N45" s="132"/>
      <c r="O45" s="137"/>
    </row>
    <row r="46" spans="2:15" s="1" customFormat="1" ht="15" customHeight="1" x14ac:dyDescent="0.2">
      <c r="B46" s="3"/>
      <c r="C46" s="52" t="s">
        <v>25</v>
      </c>
      <c r="D46" s="53" t="s">
        <v>7</v>
      </c>
      <c r="E46" s="54" t="s">
        <v>122</v>
      </c>
      <c r="F46" s="55"/>
      <c r="G46" s="56" t="s">
        <v>236</v>
      </c>
      <c r="H46" s="57" t="s">
        <v>18</v>
      </c>
      <c r="I46" s="58">
        <v>1</v>
      </c>
      <c r="J46" s="59"/>
      <c r="K46" s="60">
        <f t="shared" si="0"/>
        <v>0</v>
      </c>
      <c r="L46" s="60">
        <f t="shared" si="1"/>
        <v>0</v>
      </c>
      <c r="M46" s="60">
        <f t="shared" si="2"/>
        <v>0</v>
      </c>
      <c r="N46" s="132"/>
      <c r="O46" s="137" t="s">
        <v>325</v>
      </c>
    </row>
    <row r="47" spans="2:15" s="1" customFormat="1" ht="15" customHeight="1" x14ac:dyDescent="0.2">
      <c r="B47" s="3"/>
      <c r="C47" s="52" t="s">
        <v>26</v>
      </c>
      <c r="D47" s="53" t="s">
        <v>7</v>
      </c>
      <c r="E47" s="54" t="s">
        <v>123</v>
      </c>
      <c r="F47" s="55"/>
      <c r="G47" s="56" t="s">
        <v>237</v>
      </c>
      <c r="H47" s="57" t="s">
        <v>18</v>
      </c>
      <c r="I47" s="58">
        <v>1</v>
      </c>
      <c r="J47" s="59"/>
      <c r="K47" s="60">
        <f t="shared" si="0"/>
        <v>0</v>
      </c>
      <c r="L47" s="60">
        <f t="shared" si="1"/>
        <v>0</v>
      </c>
      <c r="M47" s="60">
        <f t="shared" si="2"/>
        <v>0</v>
      </c>
      <c r="N47" s="132"/>
      <c r="O47" s="137" t="s">
        <v>325</v>
      </c>
    </row>
    <row r="48" spans="2:15" s="1" customFormat="1" ht="15" customHeight="1" x14ac:dyDescent="0.2">
      <c r="B48" s="3"/>
      <c r="C48" s="52" t="s">
        <v>27</v>
      </c>
      <c r="D48" s="53" t="s">
        <v>7</v>
      </c>
      <c r="E48" s="54" t="s">
        <v>124</v>
      </c>
      <c r="F48" s="55"/>
      <c r="G48" s="56" t="s">
        <v>238</v>
      </c>
      <c r="H48" s="57" t="s">
        <v>18</v>
      </c>
      <c r="I48" s="58">
        <v>1</v>
      </c>
      <c r="J48" s="59"/>
      <c r="K48" s="60">
        <f t="shared" si="0"/>
        <v>0</v>
      </c>
      <c r="L48" s="60">
        <f t="shared" si="1"/>
        <v>0</v>
      </c>
      <c r="M48" s="60">
        <f t="shared" si="2"/>
        <v>0</v>
      </c>
      <c r="N48" s="132"/>
      <c r="O48" s="137" t="s">
        <v>325</v>
      </c>
    </row>
    <row r="49" spans="2:15" s="1" customFormat="1" ht="374.4" x14ac:dyDescent="0.35">
      <c r="B49" s="3"/>
      <c r="C49" s="52" t="s">
        <v>28</v>
      </c>
      <c r="D49" s="53" t="s">
        <v>7</v>
      </c>
      <c r="E49" s="54" t="s">
        <v>125</v>
      </c>
      <c r="F49" s="61" t="s">
        <v>1</v>
      </c>
      <c r="G49" s="63" t="s">
        <v>273</v>
      </c>
      <c r="H49" s="57" t="s">
        <v>18</v>
      </c>
      <c r="I49" s="58">
        <v>8</v>
      </c>
      <c r="J49" s="59"/>
      <c r="K49" s="60">
        <f t="shared" si="0"/>
        <v>0</v>
      </c>
      <c r="L49" s="60">
        <f t="shared" si="1"/>
        <v>0</v>
      </c>
      <c r="M49" s="60">
        <f t="shared" si="2"/>
        <v>0</v>
      </c>
      <c r="N49" s="132"/>
      <c r="O49" s="137"/>
    </row>
    <row r="50" spans="2:15" s="1" customFormat="1" ht="15" customHeight="1" x14ac:dyDescent="0.2">
      <c r="B50" s="3"/>
      <c r="C50" s="52" t="s">
        <v>29</v>
      </c>
      <c r="D50" s="53" t="s">
        <v>7</v>
      </c>
      <c r="E50" s="54" t="s">
        <v>126</v>
      </c>
      <c r="F50" s="55"/>
      <c r="G50" s="56" t="s">
        <v>202</v>
      </c>
      <c r="H50" s="57" t="s">
        <v>18</v>
      </c>
      <c r="I50" s="58">
        <v>8</v>
      </c>
      <c r="J50" s="59"/>
      <c r="K50" s="60">
        <f t="shared" si="0"/>
        <v>0</v>
      </c>
      <c r="L50" s="60">
        <f t="shared" si="1"/>
        <v>0</v>
      </c>
      <c r="M50" s="60">
        <f t="shared" si="2"/>
        <v>0</v>
      </c>
      <c r="N50" s="132"/>
      <c r="O50" s="137" t="s">
        <v>325</v>
      </c>
    </row>
    <row r="51" spans="2:15" s="1" customFormat="1" ht="15" customHeight="1" x14ac:dyDescent="0.2">
      <c r="B51" s="3"/>
      <c r="C51" s="52" t="s">
        <v>30</v>
      </c>
      <c r="D51" s="53" t="s">
        <v>7</v>
      </c>
      <c r="E51" s="54" t="s">
        <v>100</v>
      </c>
      <c r="F51" s="55"/>
      <c r="G51" s="64" t="s">
        <v>259</v>
      </c>
      <c r="H51" s="57" t="s">
        <v>18</v>
      </c>
      <c r="I51" s="58">
        <v>8</v>
      </c>
      <c r="J51" s="59"/>
      <c r="K51" s="60">
        <f t="shared" si="0"/>
        <v>0</v>
      </c>
      <c r="L51" s="60">
        <f t="shared" si="1"/>
        <v>0</v>
      </c>
      <c r="M51" s="60">
        <f t="shared" si="2"/>
        <v>0</v>
      </c>
      <c r="N51" s="132"/>
      <c r="O51" s="137" t="s">
        <v>325</v>
      </c>
    </row>
    <row r="52" spans="2:15" s="1" customFormat="1" ht="15" customHeight="1" x14ac:dyDescent="0.2">
      <c r="B52" s="3"/>
      <c r="C52" s="52" t="s">
        <v>31</v>
      </c>
      <c r="D52" s="53" t="s">
        <v>7</v>
      </c>
      <c r="E52" s="54" t="s">
        <v>127</v>
      </c>
      <c r="F52" s="55"/>
      <c r="G52" s="64" t="s">
        <v>239</v>
      </c>
      <c r="H52" s="57" t="s">
        <v>18</v>
      </c>
      <c r="I52" s="58">
        <v>1</v>
      </c>
      <c r="J52" s="59"/>
      <c r="K52" s="60">
        <f t="shared" si="0"/>
        <v>0</v>
      </c>
      <c r="L52" s="60">
        <f t="shared" si="1"/>
        <v>0</v>
      </c>
      <c r="M52" s="60">
        <f t="shared" si="2"/>
        <v>0</v>
      </c>
      <c r="N52" s="132"/>
      <c r="O52" s="137" t="s">
        <v>325</v>
      </c>
    </row>
    <row r="53" spans="2:15" s="1" customFormat="1" ht="15" customHeight="1" x14ac:dyDescent="0.2">
      <c r="B53" s="3"/>
      <c r="C53" s="52" t="s">
        <v>32</v>
      </c>
      <c r="D53" s="53" t="s">
        <v>7</v>
      </c>
      <c r="E53" s="54" t="s">
        <v>128</v>
      </c>
      <c r="F53" s="55"/>
      <c r="G53" s="64" t="s">
        <v>240</v>
      </c>
      <c r="H53" s="57" t="s">
        <v>18</v>
      </c>
      <c r="I53" s="58">
        <v>8</v>
      </c>
      <c r="J53" s="59"/>
      <c r="K53" s="60">
        <f t="shared" si="0"/>
        <v>0</v>
      </c>
      <c r="L53" s="60">
        <f t="shared" si="1"/>
        <v>0</v>
      </c>
      <c r="M53" s="60">
        <f t="shared" si="2"/>
        <v>0</v>
      </c>
      <c r="N53" s="132"/>
      <c r="O53" s="137" t="s">
        <v>325</v>
      </c>
    </row>
    <row r="54" spans="2:15" s="1" customFormat="1" ht="15" customHeight="1" x14ac:dyDescent="0.2">
      <c r="B54" s="3"/>
      <c r="C54" s="52" t="s">
        <v>33</v>
      </c>
      <c r="D54" s="53" t="s">
        <v>7</v>
      </c>
      <c r="E54" s="54" t="s">
        <v>129</v>
      </c>
      <c r="F54" s="55"/>
      <c r="G54" s="64" t="s">
        <v>241</v>
      </c>
      <c r="H54" s="57" t="s">
        <v>18</v>
      </c>
      <c r="I54" s="58">
        <v>4</v>
      </c>
      <c r="J54" s="59"/>
      <c r="K54" s="60">
        <f t="shared" si="0"/>
        <v>0</v>
      </c>
      <c r="L54" s="60">
        <f t="shared" si="1"/>
        <v>0</v>
      </c>
      <c r="M54" s="60">
        <f t="shared" si="2"/>
        <v>0</v>
      </c>
      <c r="N54" s="132"/>
      <c r="O54" s="137" t="s">
        <v>325</v>
      </c>
    </row>
    <row r="55" spans="2:15" s="1" customFormat="1" ht="34.200000000000003" x14ac:dyDescent="0.2">
      <c r="B55" s="3"/>
      <c r="C55" s="52" t="s">
        <v>34</v>
      </c>
      <c r="D55" s="53" t="s">
        <v>7</v>
      </c>
      <c r="E55" s="54" t="s">
        <v>130</v>
      </c>
      <c r="F55" s="55"/>
      <c r="G55" s="56" t="s">
        <v>260</v>
      </c>
      <c r="H55" s="57" t="s">
        <v>18</v>
      </c>
      <c r="I55" s="58">
        <v>3</v>
      </c>
      <c r="J55" s="59"/>
      <c r="K55" s="60">
        <f t="shared" si="0"/>
        <v>0</v>
      </c>
      <c r="L55" s="60">
        <f t="shared" si="1"/>
        <v>0</v>
      </c>
      <c r="M55" s="60">
        <f t="shared" si="2"/>
        <v>0</v>
      </c>
      <c r="N55" s="132"/>
      <c r="O55" s="137" t="s">
        <v>325</v>
      </c>
    </row>
    <row r="56" spans="2:15" s="1" customFormat="1" ht="15" customHeight="1" x14ac:dyDescent="0.2">
      <c r="B56" s="3"/>
      <c r="C56" s="52" t="s">
        <v>35</v>
      </c>
      <c r="D56" s="53" t="s">
        <v>7</v>
      </c>
      <c r="E56" s="54" t="s">
        <v>131</v>
      </c>
      <c r="F56" s="55"/>
      <c r="G56" s="56" t="s">
        <v>203</v>
      </c>
      <c r="H56" s="57" t="s">
        <v>18</v>
      </c>
      <c r="I56" s="58">
        <v>3</v>
      </c>
      <c r="J56" s="59"/>
      <c r="K56" s="60">
        <f t="shared" si="0"/>
        <v>0</v>
      </c>
      <c r="L56" s="60">
        <f t="shared" si="1"/>
        <v>0</v>
      </c>
      <c r="M56" s="60">
        <f t="shared" si="2"/>
        <v>0</v>
      </c>
      <c r="N56" s="132"/>
      <c r="O56" s="137" t="s">
        <v>325</v>
      </c>
    </row>
    <row r="57" spans="2:15" s="1" customFormat="1" ht="57" x14ac:dyDescent="0.2">
      <c r="B57" s="3"/>
      <c r="C57" s="52" t="s">
        <v>36</v>
      </c>
      <c r="D57" s="53" t="s">
        <v>7</v>
      </c>
      <c r="E57" s="54" t="s">
        <v>132</v>
      </c>
      <c r="F57" s="55"/>
      <c r="G57" s="64" t="s">
        <v>274</v>
      </c>
      <c r="H57" s="57" t="s">
        <v>18</v>
      </c>
      <c r="I57" s="58">
        <v>3</v>
      </c>
      <c r="J57" s="59"/>
      <c r="K57" s="60">
        <f t="shared" si="0"/>
        <v>0</v>
      </c>
      <c r="L57" s="60">
        <f t="shared" si="1"/>
        <v>0</v>
      </c>
      <c r="M57" s="60">
        <f t="shared" si="2"/>
        <v>0</v>
      </c>
      <c r="N57" s="132"/>
      <c r="O57" s="137"/>
    </row>
    <row r="58" spans="2:15" s="1" customFormat="1" ht="15" customHeight="1" x14ac:dyDescent="0.2">
      <c r="B58" s="3"/>
      <c r="C58" s="52" t="s">
        <v>37</v>
      </c>
      <c r="D58" s="53" t="s">
        <v>7</v>
      </c>
      <c r="E58" s="54" t="s">
        <v>112</v>
      </c>
      <c r="F58" s="55"/>
      <c r="G58" s="64" t="s">
        <v>198</v>
      </c>
      <c r="H58" s="57" t="s">
        <v>18</v>
      </c>
      <c r="I58" s="58">
        <v>1</v>
      </c>
      <c r="J58" s="59"/>
      <c r="K58" s="60">
        <f t="shared" si="0"/>
        <v>0</v>
      </c>
      <c r="L58" s="60">
        <f t="shared" si="1"/>
        <v>0</v>
      </c>
      <c r="M58" s="60">
        <f t="shared" si="2"/>
        <v>0</v>
      </c>
      <c r="N58" s="132"/>
      <c r="O58" s="137" t="s">
        <v>325</v>
      </c>
    </row>
    <row r="59" spans="2:15" s="1" customFormat="1" ht="45.6" x14ac:dyDescent="0.2">
      <c r="B59" s="3"/>
      <c r="C59" s="52" t="s">
        <v>38</v>
      </c>
      <c r="D59" s="53" t="s">
        <v>7</v>
      </c>
      <c r="E59" s="54" t="s">
        <v>133</v>
      </c>
      <c r="F59" s="61"/>
      <c r="G59" s="64" t="s">
        <v>261</v>
      </c>
      <c r="H59" s="57" t="s">
        <v>18</v>
      </c>
      <c r="I59" s="58">
        <v>2</v>
      </c>
      <c r="J59" s="59"/>
      <c r="K59" s="60">
        <f t="shared" si="0"/>
        <v>0</v>
      </c>
      <c r="L59" s="60">
        <f t="shared" si="1"/>
        <v>0</v>
      </c>
      <c r="M59" s="60">
        <f t="shared" si="2"/>
        <v>0</v>
      </c>
      <c r="N59" s="132"/>
      <c r="O59" s="137" t="s">
        <v>325</v>
      </c>
    </row>
    <row r="60" spans="2:15" s="1" customFormat="1" ht="51.75" customHeight="1" x14ac:dyDescent="0.2">
      <c r="B60" s="3"/>
      <c r="C60" s="52" t="s">
        <v>39</v>
      </c>
      <c r="D60" s="53" t="s">
        <v>7</v>
      </c>
      <c r="E60" s="54" t="s">
        <v>134</v>
      </c>
      <c r="F60" s="55"/>
      <c r="G60" s="64" t="s">
        <v>262</v>
      </c>
      <c r="H60" s="57" t="s">
        <v>18</v>
      </c>
      <c r="I60" s="58">
        <v>2</v>
      </c>
      <c r="J60" s="59"/>
      <c r="K60" s="60">
        <f t="shared" si="0"/>
        <v>0</v>
      </c>
      <c r="L60" s="60">
        <f t="shared" si="1"/>
        <v>0</v>
      </c>
      <c r="M60" s="60">
        <f t="shared" si="2"/>
        <v>0</v>
      </c>
      <c r="N60" s="132"/>
      <c r="O60" s="137" t="s">
        <v>325</v>
      </c>
    </row>
    <row r="61" spans="2:15" s="1" customFormat="1" ht="15" customHeight="1" x14ac:dyDescent="0.2">
      <c r="B61" s="3"/>
      <c r="C61" s="52" t="s">
        <v>40</v>
      </c>
      <c r="D61" s="53" t="s">
        <v>7</v>
      </c>
      <c r="E61" s="54" t="s">
        <v>135</v>
      </c>
      <c r="F61" s="55"/>
      <c r="G61" s="56" t="s">
        <v>204</v>
      </c>
      <c r="H61" s="57" t="s">
        <v>18</v>
      </c>
      <c r="I61" s="58">
        <v>9</v>
      </c>
      <c r="J61" s="59"/>
      <c r="K61" s="60">
        <f t="shared" si="0"/>
        <v>0</v>
      </c>
      <c r="L61" s="60">
        <f t="shared" si="1"/>
        <v>0</v>
      </c>
      <c r="M61" s="60">
        <f t="shared" si="2"/>
        <v>0</v>
      </c>
      <c r="N61" s="132"/>
      <c r="O61" s="137" t="s">
        <v>325</v>
      </c>
    </row>
    <row r="62" spans="2:15" s="1" customFormat="1" ht="360" customHeight="1" x14ac:dyDescent="0.2">
      <c r="B62" s="3"/>
      <c r="C62" s="52" t="s">
        <v>41</v>
      </c>
      <c r="D62" s="53" t="s">
        <v>7</v>
      </c>
      <c r="E62" s="54" t="s">
        <v>136</v>
      </c>
      <c r="F62" s="55"/>
      <c r="G62" s="64" t="s">
        <v>288</v>
      </c>
      <c r="H62" s="57" t="s">
        <v>18</v>
      </c>
      <c r="I62" s="58">
        <v>2</v>
      </c>
      <c r="J62" s="59"/>
      <c r="K62" s="60">
        <f t="shared" si="0"/>
        <v>0</v>
      </c>
      <c r="L62" s="60">
        <f t="shared" si="1"/>
        <v>0</v>
      </c>
      <c r="M62" s="60">
        <f t="shared" si="2"/>
        <v>0</v>
      </c>
      <c r="N62" s="132"/>
      <c r="O62" s="137"/>
    </row>
    <row r="63" spans="2:15" s="1" customFormat="1" ht="15" customHeight="1" x14ac:dyDescent="0.2">
      <c r="B63" s="3"/>
      <c r="C63" s="52" t="s">
        <v>42</v>
      </c>
      <c r="D63" s="53" t="s">
        <v>7</v>
      </c>
      <c r="E63" s="54" t="s">
        <v>137</v>
      </c>
      <c r="F63" s="55"/>
      <c r="G63" s="64" t="s">
        <v>242</v>
      </c>
      <c r="H63" s="57" t="s">
        <v>18</v>
      </c>
      <c r="I63" s="58">
        <v>4</v>
      </c>
      <c r="J63" s="59"/>
      <c r="K63" s="60">
        <f t="shared" si="0"/>
        <v>0</v>
      </c>
      <c r="L63" s="60">
        <f t="shared" si="1"/>
        <v>0</v>
      </c>
      <c r="M63" s="60">
        <f t="shared" si="2"/>
        <v>0</v>
      </c>
      <c r="N63" s="132"/>
      <c r="O63" s="137" t="s">
        <v>325</v>
      </c>
    </row>
    <row r="64" spans="2:15" s="1" customFormat="1" ht="15" customHeight="1" x14ac:dyDescent="0.2">
      <c r="B64" s="3"/>
      <c r="C64" s="52" t="s">
        <v>43</v>
      </c>
      <c r="D64" s="53" t="s">
        <v>7</v>
      </c>
      <c r="E64" s="54" t="s">
        <v>138</v>
      </c>
      <c r="F64" s="55"/>
      <c r="G64" s="64" t="s">
        <v>243</v>
      </c>
      <c r="H64" s="57" t="s">
        <v>18</v>
      </c>
      <c r="I64" s="58">
        <v>4</v>
      </c>
      <c r="J64" s="59"/>
      <c r="K64" s="60">
        <f t="shared" si="0"/>
        <v>0</v>
      </c>
      <c r="L64" s="60">
        <f t="shared" si="1"/>
        <v>0</v>
      </c>
      <c r="M64" s="60">
        <f t="shared" si="2"/>
        <v>0</v>
      </c>
      <c r="N64" s="132"/>
      <c r="O64" s="137" t="s">
        <v>325</v>
      </c>
    </row>
    <row r="65" spans="2:15" s="1" customFormat="1" ht="15" customHeight="1" x14ac:dyDescent="0.2">
      <c r="B65" s="3"/>
      <c r="C65" s="52" t="s">
        <v>44</v>
      </c>
      <c r="D65" s="53" t="s">
        <v>7</v>
      </c>
      <c r="E65" s="54" t="s">
        <v>139</v>
      </c>
      <c r="F65" s="55"/>
      <c r="G65" s="64" t="s">
        <v>244</v>
      </c>
      <c r="H65" s="57" t="s">
        <v>18</v>
      </c>
      <c r="I65" s="58">
        <v>4</v>
      </c>
      <c r="J65" s="59"/>
      <c r="K65" s="60">
        <f t="shared" si="0"/>
        <v>0</v>
      </c>
      <c r="L65" s="60">
        <f t="shared" si="1"/>
        <v>0</v>
      </c>
      <c r="M65" s="60">
        <f t="shared" si="2"/>
        <v>0</v>
      </c>
      <c r="N65" s="132"/>
      <c r="O65" s="137" t="s">
        <v>325</v>
      </c>
    </row>
    <row r="66" spans="2:15" s="1" customFormat="1" ht="15" customHeight="1" x14ac:dyDescent="0.2">
      <c r="B66" s="3"/>
      <c r="C66" s="52" t="s">
        <v>45</v>
      </c>
      <c r="D66" s="53" t="s">
        <v>7</v>
      </c>
      <c r="E66" s="54" t="s">
        <v>140</v>
      </c>
      <c r="F66" s="55"/>
      <c r="G66" s="64" t="s">
        <v>245</v>
      </c>
      <c r="H66" s="57" t="s">
        <v>18</v>
      </c>
      <c r="I66" s="58">
        <v>4</v>
      </c>
      <c r="J66" s="59"/>
      <c r="K66" s="60">
        <f t="shared" si="0"/>
        <v>0</v>
      </c>
      <c r="L66" s="60">
        <f t="shared" si="1"/>
        <v>0</v>
      </c>
      <c r="M66" s="60">
        <f t="shared" si="2"/>
        <v>0</v>
      </c>
      <c r="N66" s="132"/>
      <c r="O66" s="137" t="s">
        <v>325</v>
      </c>
    </row>
    <row r="67" spans="2:15" s="1" customFormat="1" ht="15" customHeight="1" x14ac:dyDescent="0.2">
      <c r="B67" s="3"/>
      <c r="C67" s="52" t="s">
        <v>46</v>
      </c>
      <c r="D67" s="53" t="s">
        <v>7</v>
      </c>
      <c r="E67" s="54" t="s">
        <v>141</v>
      </c>
      <c r="F67" s="55"/>
      <c r="G67" s="64" t="s">
        <v>263</v>
      </c>
      <c r="H67" s="57" t="s">
        <v>18</v>
      </c>
      <c r="I67" s="58">
        <v>2</v>
      </c>
      <c r="J67" s="59"/>
      <c r="K67" s="60">
        <f t="shared" si="0"/>
        <v>0</v>
      </c>
      <c r="L67" s="60">
        <f t="shared" si="1"/>
        <v>0</v>
      </c>
      <c r="M67" s="60">
        <f t="shared" si="2"/>
        <v>0</v>
      </c>
      <c r="N67" s="132"/>
      <c r="O67" s="137" t="s">
        <v>325</v>
      </c>
    </row>
    <row r="68" spans="2:15" s="112" customFormat="1" ht="24" customHeight="1" x14ac:dyDescent="0.2">
      <c r="C68" s="113"/>
      <c r="D68" s="114" t="s">
        <v>2</v>
      </c>
      <c r="E68" s="115" t="s">
        <v>97</v>
      </c>
      <c r="F68" s="115" t="s">
        <v>142</v>
      </c>
      <c r="G68" s="116"/>
      <c r="H68" s="117"/>
      <c r="I68" s="117"/>
      <c r="J68" s="118"/>
      <c r="K68" s="119">
        <f>SUM(K70:K79)</f>
        <v>0</v>
      </c>
      <c r="L68" s="44"/>
      <c r="M68" s="119">
        <f>SUM(M70:M79)</f>
        <v>0</v>
      </c>
      <c r="N68" s="134"/>
      <c r="O68" s="139"/>
    </row>
    <row r="69" spans="2:15" s="112" customFormat="1" ht="24" customHeight="1" x14ac:dyDescent="0.2">
      <c r="C69" s="113"/>
      <c r="D69" s="114"/>
      <c r="E69" s="115"/>
      <c r="F69" s="49" t="s">
        <v>224</v>
      </c>
      <c r="G69" s="116"/>
      <c r="H69" s="117"/>
      <c r="I69" s="117"/>
      <c r="J69" s="118"/>
      <c r="K69" s="121"/>
      <c r="L69" s="117"/>
      <c r="M69" s="117"/>
      <c r="N69" s="134"/>
      <c r="O69" s="139"/>
    </row>
    <row r="70" spans="2:15" s="1" customFormat="1" ht="42" customHeight="1" x14ac:dyDescent="0.2">
      <c r="B70" s="3"/>
      <c r="C70" s="65" t="s">
        <v>47</v>
      </c>
      <c r="D70" s="66" t="s">
        <v>7</v>
      </c>
      <c r="E70" s="67" t="s">
        <v>143</v>
      </c>
      <c r="F70" s="55"/>
      <c r="G70" s="68" t="s">
        <v>264</v>
      </c>
      <c r="H70" s="69" t="s">
        <v>18</v>
      </c>
      <c r="I70" s="70">
        <v>1</v>
      </c>
      <c r="J70" s="59"/>
      <c r="K70" s="60">
        <f t="shared" ref="K70:K79" si="3">ROUND(J70*I70,2)</f>
        <v>0</v>
      </c>
      <c r="L70" s="60">
        <f t="shared" ref="L70:L71" si="4">J70*1.2</f>
        <v>0</v>
      </c>
      <c r="M70" s="60">
        <f t="shared" ref="M70:M71" si="5">I70*L70</f>
        <v>0</v>
      </c>
      <c r="N70" s="132"/>
      <c r="O70" s="137"/>
    </row>
    <row r="71" spans="2:15" s="1" customFormat="1" ht="15" customHeight="1" x14ac:dyDescent="0.2">
      <c r="B71" s="3"/>
      <c r="C71" s="65" t="s">
        <v>48</v>
      </c>
      <c r="D71" s="66" t="s">
        <v>7</v>
      </c>
      <c r="E71" s="67" t="s">
        <v>144</v>
      </c>
      <c r="F71" s="55"/>
      <c r="G71" s="68" t="s">
        <v>265</v>
      </c>
      <c r="H71" s="69" t="s">
        <v>18</v>
      </c>
      <c r="I71" s="70">
        <v>1</v>
      </c>
      <c r="J71" s="59"/>
      <c r="K71" s="60">
        <f t="shared" si="3"/>
        <v>0</v>
      </c>
      <c r="L71" s="60">
        <f t="shared" si="4"/>
        <v>0</v>
      </c>
      <c r="M71" s="60">
        <f t="shared" si="5"/>
        <v>0</v>
      </c>
      <c r="N71" s="132"/>
      <c r="O71" s="137"/>
    </row>
    <row r="72" spans="2:15" s="1" customFormat="1" ht="78" customHeight="1" x14ac:dyDescent="0.2">
      <c r="B72" s="3"/>
      <c r="C72" s="65" t="s">
        <v>49</v>
      </c>
      <c r="D72" s="66" t="s">
        <v>7</v>
      </c>
      <c r="E72" s="67" t="s">
        <v>145</v>
      </c>
      <c r="F72" s="55"/>
      <c r="G72" s="68" t="s">
        <v>282</v>
      </c>
      <c r="H72" s="69" t="s">
        <v>18</v>
      </c>
      <c r="I72" s="70">
        <v>3</v>
      </c>
      <c r="J72" s="59"/>
      <c r="K72" s="60">
        <f t="shared" si="3"/>
        <v>0</v>
      </c>
      <c r="L72" s="60">
        <f t="shared" ref="L72:L79" si="6">J72*1.2</f>
        <v>0</v>
      </c>
      <c r="M72" s="60">
        <f t="shared" ref="M72:M79" si="7">I72*L72</f>
        <v>0</v>
      </c>
      <c r="N72" s="132"/>
      <c r="O72" s="137"/>
    </row>
    <row r="73" spans="2:15" s="1" customFormat="1" ht="45.6" x14ac:dyDescent="0.2">
      <c r="B73" s="3"/>
      <c r="C73" s="65" t="s">
        <v>50</v>
      </c>
      <c r="D73" s="66" t="s">
        <v>7</v>
      </c>
      <c r="E73" s="67" t="s">
        <v>146</v>
      </c>
      <c r="F73" s="55"/>
      <c r="G73" s="68" t="s">
        <v>266</v>
      </c>
      <c r="H73" s="69" t="s">
        <v>18</v>
      </c>
      <c r="I73" s="70">
        <v>1</v>
      </c>
      <c r="J73" s="59"/>
      <c r="K73" s="60">
        <f t="shared" si="3"/>
        <v>0</v>
      </c>
      <c r="L73" s="60">
        <f t="shared" si="6"/>
        <v>0</v>
      </c>
      <c r="M73" s="60">
        <f t="shared" si="7"/>
        <v>0</v>
      </c>
      <c r="N73" s="132"/>
      <c r="O73" s="137" t="s">
        <v>325</v>
      </c>
    </row>
    <row r="74" spans="2:15" s="1" customFormat="1" ht="34.200000000000003" x14ac:dyDescent="0.2">
      <c r="B74" s="3"/>
      <c r="C74" s="65" t="s">
        <v>51</v>
      </c>
      <c r="D74" s="66" t="s">
        <v>7</v>
      </c>
      <c r="E74" s="67" t="s">
        <v>147</v>
      </c>
      <c r="F74" s="55"/>
      <c r="G74" s="68" t="s">
        <v>230</v>
      </c>
      <c r="H74" s="69" t="s">
        <v>18</v>
      </c>
      <c r="I74" s="70">
        <v>1</v>
      </c>
      <c r="J74" s="59"/>
      <c r="K74" s="60">
        <f t="shared" si="3"/>
        <v>0</v>
      </c>
      <c r="L74" s="60">
        <f t="shared" si="6"/>
        <v>0</v>
      </c>
      <c r="M74" s="60">
        <f t="shared" si="7"/>
        <v>0</v>
      </c>
      <c r="N74" s="132"/>
      <c r="O74" s="137" t="s">
        <v>325</v>
      </c>
    </row>
    <row r="75" spans="2:15" s="1" customFormat="1" ht="102.6" x14ac:dyDescent="0.2">
      <c r="B75" s="3"/>
      <c r="C75" s="65" t="s">
        <v>52</v>
      </c>
      <c r="D75" s="66" t="s">
        <v>7</v>
      </c>
      <c r="E75" s="67" t="s">
        <v>148</v>
      </c>
      <c r="F75" s="55"/>
      <c r="G75" s="68" t="s">
        <v>281</v>
      </c>
      <c r="H75" s="69" t="s">
        <v>18</v>
      </c>
      <c r="I75" s="70">
        <v>2</v>
      </c>
      <c r="J75" s="59"/>
      <c r="K75" s="60">
        <f t="shared" si="3"/>
        <v>0</v>
      </c>
      <c r="L75" s="60">
        <f t="shared" si="6"/>
        <v>0</v>
      </c>
      <c r="M75" s="60">
        <f t="shared" si="7"/>
        <v>0</v>
      </c>
      <c r="N75" s="132"/>
      <c r="O75" s="137"/>
    </row>
    <row r="76" spans="2:15" s="1" customFormat="1" ht="15" customHeight="1" x14ac:dyDescent="0.2">
      <c r="B76" s="3"/>
      <c r="C76" s="65" t="s">
        <v>53</v>
      </c>
      <c r="D76" s="66" t="s">
        <v>7</v>
      </c>
      <c r="E76" s="67" t="s">
        <v>149</v>
      </c>
      <c r="F76" s="55"/>
      <c r="G76" s="68" t="s">
        <v>275</v>
      </c>
      <c r="H76" s="69" t="s">
        <v>18</v>
      </c>
      <c r="I76" s="70">
        <v>2</v>
      </c>
      <c r="J76" s="59"/>
      <c r="K76" s="60">
        <f t="shared" si="3"/>
        <v>0</v>
      </c>
      <c r="L76" s="60">
        <f t="shared" si="6"/>
        <v>0</v>
      </c>
      <c r="M76" s="60">
        <f t="shared" si="7"/>
        <v>0</v>
      </c>
      <c r="N76" s="132"/>
      <c r="O76" s="137" t="s">
        <v>325</v>
      </c>
    </row>
    <row r="77" spans="2:15" s="1" customFormat="1" ht="99" customHeight="1" x14ac:dyDescent="0.2">
      <c r="B77" s="3"/>
      <c r="C77" s="65" t="s">
        <v>54</v>
      </c>
      <c r="D77" s="66" t="s">
        <v>7</v>
      </c>
      <c r="E77" s="67" t="s">
        <v>150</v>
      </c>
      <c r="F77" s="55"/>
      <c r="G77" s="68" t="s">
        <v>276</v>
      </c>
      <c r="H77" s="69" t="s">
        <v>18</v>
      </c>
      <c r="I77" s="70">
        <v>3</v>
      </c>
      <c r="J77" s="59"/>
      <c r="K77" s="60">
        <f t="shared" si="3"/>
        <v>0</v>
      </c>
      <c r="L77" s="60">
        <f t="shared" si="6"/>
        <v>0</v>
      </c>
      <c r="M77" s="60">
        <f t="shared" si="7"/>
        <v>0</v>
      </c>
      <c r="N77" s="132"/>
      <c r="O77" s="137"/>
    </row>
    <row r="78" spans="2:15" s="1" customFormat="1" ht="16.5" customHeight="1" x14ac:dyDescent="0.2">
      <c r="B78" s="3"/>
      <c r="C78" s="65" t="s">
        <v>55</v>
      </c>
      <c r="D78" s="66" t="s">
        <v>7</v>
      </c>
      <c r="E78" s="67" t="s">
        <v>151</v>
      </c>
      <c r="F78" s="55"/>
      <c r="G78" s="68" t="s">
        <v>205</v>
      </c>
      <c r="H78" s="69" t="s">
        <v>18</v>
      </c>
      <c r="I78" s="70">
        <v>2</v>
      </c>
      <c r="J78" s="59"/>
      <c r="K78" s="60">
        <f t="shared" si="3"/>
        <v>0</v>
      </c>
      <c r="L78" s="60">
        <f t="shared" si="6"/>
        <v>0</v>
      </c>
      <c r="M78" s="60">
        <f t="shared" si="7"/>
        <v>0</v>
      </c>
      <c r="N78" s="132"/>
      <c r="O78" s="137" t="s">
        <v>325</v>
      </c>
    </row>
    <row r="79" spans="2:15" s="1" customFormat="1" ht="69" customHeight="1" x14ac:dyDescent="0.2">
      <c r="B79" s="3"/>
      <c r="C79" s="65" t="s">
        <v>56</v>
      </c>
      <c r="D79" s="66" t="s">
        <v>7</v>
      </c>
      <c r="E79" s="67" t="s">
        <v>152</v>
      </c>
      <c r="F79" s="55"/>
      <c r="G79" s="68" t="s">
        <v>277</v>
      </c>
      <c r="H79" s="69" t="s">
        <v>18</v>
      </c>
      <c r="I79" s="70">
        <v>1</v>
      </c>
      <c r="J79" s="59"/>
      <c r="K79" s="60">
        <f t="shared" si="3"/>
        <v>0</v>
      </c>
      <c r="L79" s="60">
        <f t="shared" si="6"/>
        <v>0</v>
      </c>
      <c r="M79" s="60">
        <f t="shared" si="7"/>
        <v>0</v>
      </c>
      <c r="N79" s="132"/>
      <c r="O79" s="137"/>
    </row>
    <row r="80" spans="2:15" s="112" customFormat="1" ht="24" customHeight="1" x14ac:dyDescent="0.2">
      <c r="C80" s="113"/>
      <c r="D80" s="114" t="s">
        <v>2</v>
      </c>
      <c r="E80" s="115" t="s">
        <v>98</v>
      </c>
      <c r="F80" s="115" t="s">
        <v>153</v>
      </c>
      <c r="G80" s="116"/>
      <c r="H80" s="117"/>
      <c r="I80" s="117"/>
      <c r="J80" s="118"/>
      <c r="K80" s="119">
        <f>SUM(K82:K91)</f>
        <v>0</v>
      </c>
      <c r="L80" s="120"/>
      <c r="M80" s="119">
        <f>SUM(M82:M91)</f>
        <v>0</v>
      </c>
      <c r="N80" s="134"/>
      <c r="O80" s="139"/>
    </row>
    <row r="81" spans="2:15" s="112" customFormat="1" ht="24" customHeight="1" x14ac:dyDescent="0.2">
      <c r="C81" s="113"/>
      <c r="D81" s="114"/>
      <c r="E81" s="115"/>
      <c r="F81" s="49" t="s">
        <v>225</v>
      </c>
      <c r="G81" s="116"/>
      <c r="H81" s="117"/>
      <c r="I81" s="117"/>
      <c r="J81" s="118"/>
      <c r="K81" s="121"/>
      <c r="L81" s="117"/>
      <c r="M81" s="117"/>
      <c r="N81" s="134"/>
      <c r="O81" s="139"/>
    </row>
    <row r="82" spans="2:15" s="1" customFormat="1" ht="34.200000000000003" x14ac:dyDescent="0.2">
      <c r="B82" s="3"/>
      <c r="C82" s="65" t="s">
        <v>57</v>
      </c>
      <c r="D82" s="66" t="s">
        <v>7</v>
      </c>
      <c r="E82" s="67" t="s">
        <v>154</v>
      </c>
      <c r="F82" s="55"/>
      <c r="G82" s="68" t="s">
        <v>246</v>
      </c>
      <c r="H82" s="69" t="s">
        <v>18</v>
      </c>
      <c r="I82" s="70">
        <v>4</v>
      </c>
      <c r="J82" s="59"/>
      <c r="K82" s="60">
        <f t="shared" ref="K82:K91" si="8">ROUND(J82*I82,2)</f>
        <v>0</v>
      </c>
      <c r="L82" s="60">
        <f t="shared" ref="L82:L83" si="9">J82*1.2</f>
        <v>0</v>
      </c>
      <c r="M82" s="60">
        <f t="shared" ref="M82:M83" si="10">I82*L82</f>
        <v>0</v>
      </c>
      <c r="N82" s="132"/>
      <c r="O82" s="137"/>
    </row>
    <row r="83" spans="2:15" s="1" customFormat="1" ht="15" customHeight="1" x14ac:dyDescent="0.2">
      <c r="B83" s="3"/>
      <c r="C83" s="65" t="s">
        <v>58</v>
      </c>
      <c r="D83" s="66" t="s">
        <v>7</v>
      </c>
      <c r="E83" s="67" t="s">
        <v>155</v>
      </c>
      <c r="F83" s="55"/>
      <c r="G83" s="68" t="s">
        <v>247</v>
      </c>
      <c r="H83" s="69" t="s">
        <v>18</v>
      </c>
      <c r="I83" s="70">
        <v>4</v>
      </c>
      <c r="J83" s="59"/>
      <c r="K83" s="60">
        <f t="shared" si="8"/>
        <v>0</v>
      </c>
      <c r="L83" s="60">
        <f t="shared" si="9"/>
        <v>0</v>
      </c>
      <c r="M83" s="60">
        <f t="shared" si="10"/>
        <v>0</v>
      </c>
      <c r="N83" s="132"/>
      <c r="O83" s="137"/>
    </row>
    <row r="84" spans="2:15" s="1" customFormat="1" ht="57" x14ac:dyDescent="0.2">
      <c r="B84" s="3"/>
      <c r="C84" s="65" t="s">
        <v>59</v>
      </c>
      <c r="D84" s="66" t="s">
        <v>7</v>
      </c>
      <c r="E84" s="67" t="s">
        <v>156</v>
      </c>
      <c r="F84" s="55"/>
      <c r="G84" s="68" t="s">
        <v>248</v>
      </c>
      <c r="H84" s="69" t="s">
        <v>18</v>
      </c>
      <c r="I84" s="70">
        <v>2</v>
      </c>
      <c r="J84" s="59"/>
      <c r="K84" s="60">
        <f t="shared" si="8"/>
        <v>0</v>
      </c>
      <c r="L84" s="60">
        <f t="shared" ref="L84:L91" si="11">J84*1.2</f>
        <v>0</v>
      </c>
      <c r="M84" s="60">
        <f t="shared" ref="M84:M91" si="12">I84*L84</f>
        <v>0</v>
      </c>
      <c r="N84" s="132"/>
      <c r="O84" s="137"/>
    </row>
    <row r="85" spans="2:15" s="1" customFormat="1" ht="57" x14ac:dyDescent="0.2">
      <c r="B85" s="3"/>
      <c r="C85" s="65" t="s">
        <v>60</v>
      </c>
      <c r="D85" s="66" t="s">
        <v>7</v>
      </c>
      <c r="E85" s="67" t="s">
        <v>157</v>
      </c>
      <c r="F85" s="55"/>
      <c r="G85" s="68" t="s">
        <v>291</v>
      </c>
      <c r="H85" s="69" t="s">
        <v>18</v>
      </c>
      <c r="I85" s="70">
        <v>3</v>
      </c>
      <c r="J85" s="59"/>
      <c r="K85" s="60">
        <f t="shared" si="8"/>
        <v>0</v>
      </c>
      <c r="L85" s="60">
        <f t="shared" si="11"/>
        <v>0</v>
      </c>
      <c r="M85" s="60">
        <f t="shared" si="12"/>
        <v>0</v>
      </c>
      <c r="N85" s="132"/>
      <c r="O85" s="137"/>
    </row>
    <row r="86" spans="2:15" s="1" customFormat="1" ht="15" customHeight="1" x14ac:dyDescent="0.2">
      <c r="B86" s="3"/>
      <c r="C86" s="65" t="s">
        <v>61</v>
      </c>
      <c r="D86" s="66" t="s">
        <v>7</v>
      </c>
      <c r="E86" s="67" t="s">
        <v>158</v>
      </c>
      <c r="F86" s="61"/>
      <c r="G86" s="68" t="s">
        <v>249</v>
      </c>
      <c r="H86" s="69" t="s">
        <v>18</v>
      </c>
      <c r="I86" s="70">
        <v>5</v>
      </c>
      <c r="J86" s="59"/>
      <c r="K86" s="60">
        <f t="shared" si="8"/>
        <v>0</v>
      </c>
      <c r="L86" s="60">
        <f t="shared" si="11"/>
        <v>0</v>
      </c>
      <c r="M86" s="60">
        <f t="shared" si="12"/>
        <v>0</v>
      </c>
      <c r="N86" s="132"/>
      <c r="O86" s="137"/>
    </row>
    <row r="87" spans="2:15" s="1" customFormat="1" ht="15" customHeight="1" x14ac:dyDescent="0.2">
      <c r="B87" s="3"/>
      <c r="C87" s="65" t="s">
        <v>62</v>
      </c>
      <c r="D87" s="66" t="s">
        <v>7</v>
      </c>
      <c r="E87" s="67" t="s">
        <v>159</v>
      </c>
      <c r="F87" s="55"/>
      <c r="G87" s="68" t="s">
        <v>250</v>
      </c>
      <c r="H87" s="69" t="s">
        <v>18</v>
      </c>
      <c r="I87" s="70">
        <v>5</v>
      </c>
      <c r="J87" s="59"/>
      <c r="K87" s="60">
        <f t="shared" si="8"/>
        <v>0</v>
      </c>
      <c r="L87" s="60">
        <f t="shared" si="11"/>
        <v>0</v>
      </c>
      <c r="M87" s="60">
        <f t="shared" si="12"/>
        <v>0</v>
      </c>
      <c r="N87" s="132"/>
      <c r="O87" s="137"/>
    </row>
    <row r="88" spans="2:15" s="1" customFormat="1" ht="15" customHeight="1" x14ac:dyDescent="0.2">
      <c r="B88" s="3"/>
      <c r="C88" s="65" t="s">
        <v>63</v>
      </c>
      <c r="D88" s="66" t="s">
        <v>7</v>
      </c>
      <c r="E88" s="67" t="s">
        <v>160</v>
      </c>
      <c r="F88" s="55"/>
      <c r="G88" s="68" t="s">
        <v>251</v>
      </c>
      <c r="H88" s="69" t="s">
        <v>18</v>
      </c>
      <c r="I88" s="70">
        <v>2</v>
      </c>
      <c r="J88" s="59"/>
      <c r="K88" s="60">
        <f t="shared" si="8"/>
        <v>0</v>
      </c>
      <c r="L88" s="60">
        <f t="shared" si="11"/>
        <v>0</v>
      </c>
      <c r="M88" s="60">
        <f t="shared" si="12"/>
        <v>0</v>
      </c>
      <c r="N88" s="132"/>
      <c r="O88" s="137"/>
    </row>
    <row r="89" spans="2:15" s="1" customFormat="1" ht="15" customHeight="1" x14ac:dyDescent="0.2">
      <c r="B89" s="3"/>
      <c r="C89" s="65" t="s">
        <v>64</v>
      </c>
      <c r="D89" s="66" t="s">
        <v>7</v>
      </c>
      <c r="E89" s="67" t="s">
        <v>161</v>
      </c>
      <c r="F89" s="55"/>
      <c r="G89" s="68" t="s">
        <v>267</v>
      </c>
      <c r="H89" s="69" t="s">
        <v>18</v>
      </c>
      <c r="I89" s="70">
        <v>1</v>
      </c>
      <c r="J89" s="59"/>
      <c r="K89" s="60">
        <f t="shared" si="8"/>
        <v>0</v>
      </c>
      <c r="L89" s="60">
        <f t="shared" si="11"/>
        <v>0</v>
      </c>
      <c r="M89" s="60">
        <f t="shared" si="12"/>
        <v>0</v>
      </c>
      <c r="N89" s="132"/>
      <c r="O89" s="137"/>
    </row>
    <row r="90" spans="2:15" s="1" customFormat="1" ht="33.75" customHeight="1" x14ac:dyDescent="0.2">
      <c r="B90" s="3"/>
      <c r="C90" s="65" t="s">
        <v>65</v>
      </c>
      <c r="D90" s="66" t="s">
        <v>7</v>
      </c>
      <c r="E90" s="67" t="s">
        <v>162</v>
      </c>
      <c r="F90" s="55"/>
      <c r="G90" s="68" t="s">
        <v>252</v>
      </c>
      <c r="H90" s="69" t="s">
        <v>18</v>
      </c>
      <c r="I90" s="70">
        <v>2</v>
      </c>
      <c r="J90" s="59"/>
      <c r="K90" s="60">
        <f t="shared" si="8"/>
        <v>0</v>
      </c>
      <c r="L90" s="60">
        <f t="shared" si="11"/>
        <v>0</v>
      </c>
      <c r="M90" s="60">
        <f t="shared" si="12"/>
        <v>0</v>
      </c>
      <c r="N90" s="132"/>
      <c r="O90" s="137"/>
    </row>
    <row r="91" spans="2:15" s="1" customFormat="1" ht="30.9" customHeight="1" x14ac:dyDescent="0.2">
      <c r="B91" s="3"/>
      <c r="C91" s="65" t="s">
        <v>66</v>
      </c>
      <c r="D91" s="66" t="s">
        <v>7</v>
      </c>
      <c r="E91" s="67" t="s">
        <v>163</v>
      </c>
      <c r="F91" s="55"/>
      <c r="G91" s="68" t="s">
        <v>283</v>
      </c>
      <c r="H91" s="69" t="s">
        <v>18</v>
      </c>
      <c r="I91" s="70">
        <v>4</v>
      </c>
      <c r="J91" s="59"/>
      <c r="K91" s="60">
        <f t="shared" si="8"/>
        <v>0</v>
      </c>
      <c r="L91" s="60">
        <f t="shared" si="11"/>
        <v>0</v>
      </c>
      <c r="M91" s="60">
        <f t="shared" si="12"/>
        <v>0</v>
      </c>
      <c r="N91" s="132"/>
      <c r="O91" s="137"/>
    </row>
    <row r="92" spans="2:15" s="112" customFormat="1" ht="24" customHeight="1" x14ac:dyDescent="0.2">
      <c r="C92" s="113"/>
      <c r="D92" s="114" t="s">
        <v>2</v>
      </c>
      <c r="E92" s="115" t="s">
        <v>99</v>
      </c>
      <c r="F92" s="115" t="s">
        <v>164</v>
      </c>
      <c r="G92" s="116"/>
      <c r="H92" s="117"/>
      <c r="I92" s="117"/>
      <c r="J92" s="118"/>
      <c r="K92" s="119">
        <f>SUM(K94:K105)</f>
        <v>0</v>
      </c>
      <c r="L92" s="120"/>
      <c r="M92" s="119">
        <f>SUM(M94:M105)</f>
        <v>0</v>
      </c>
      <c r="N92" s="134"/>
      <c r="O92" s="139"/>
    </row>
    <row r="93" spans="2:15" s="112" customFormat="1" ht="24" customHeight="1" x14ac:dyDescent="0.2">
      <c r="C93" s="113"/>
      <c r="D93" s="114"/>
      <c r="E93" s="115"/>
      <c r="F93" s="49" t="s">
        <v>226</v>
      </c>
      <c r="G93" s="116"/>
      <c r="H93" s="117"/>
      <c r="I93" s="117"/>
      <c r="J93" s="118"/>
      <c r="K93" s="121"/>
      <c r="L93" s="117"/>
      <c r="M93" s="117"/>
      <c r="N93" s="134"/>
      <c r="O93" s="139"/>
    </row>
    <row r="94" spans="2:15" s="1" customFormat="1" ht="28.5" customHeight="1" x14ac:dyDescent="0.2">
      <c r="B94" s="3"/>
      <c r="C94" s="65" t="s">
        <v>67</v>
      </c>
      <c r="D94" s="66" t="s">
        <v>7</v>
      </c>
      <c r="E94" s="67" t="s">
        <v>165</v>
      </c>
      <c r="F94" s="55"/>
      <c r="G94" s="68" t="s">
        <v>284</v>
      </c>
      <c r="H94" s="69" t="s">
        <v>18</v>
      </c>
      <c r="I94" s="70">
        <v>1</v>
      </c>
      <c r="J94" s="59"/>
      <c r="K94" s="60">
        <f t="shared" ref="K94:K105" si="13">ROUND(J94*I94,2)</f>
        <v>0</v>
      </c>
      <c r="L94" s="60">
        <f t="shared" ref="L94:L95" si="14">J94*1.2</f>
        <v>0</v>
      </c>
      <c r="M94" s="60">
        <f t="shared" ref="M94:M95" si="15">I94*L94</f>
        <v>0</v>
      </c>
      <c r="N94" s="132"/>
      <c r="O94" s="137" t="s">
        <v>325</v>
      </c>
    </row>
    <row r="95" spans="2:15" s="1" customFormat="1" ht="27" customHeight="1" x14ac:dyDescent="0.2">
      <c r="B95" s="3"/>
      <c r="C95" s="65" t="s">
        <v>68</v>
      </c>
      <c r="D95" s="66" t="s">
        <v>7</v>
      </c>
      <c r="E95" s="67" t="s">
        <v>166</v>
      </c>
      <c r="F95" s="55"/>
      <c r="G95" s="68" t="s">
        <v>268</v>
      </c>
      <c r="H95" s="69" t="s">
        <v>18</v>
      </c>
      <c r="I95" s="70">
        <v>1</v>
      </c>
      <c r="J95" s="59"/>
      <c r="K95" s="60">
        <f t="shared" si="13"/>
        <v>0</v>
      </c>
      <c r="L95" s="60">
        <f t="shared" si="14"/>
        <v>0</v>
      </c>
      <c r="M95" s="60">
        <f t="shared" si="15"/>
        <v>0</v>
      </c>
      <c r="N95" s="132"/>
      <c r="O95" s="137" t="s">
        <v>325</v>
      </c>
    </row>
    <row r="96" spans="2:15" s="1" customFormat="1" ht="52.5" customHeight="1" x14ac:dyDescent="0.2">
      <c r="B96" s="3"/>
      <c r="C96" s="65" t="s">
        <v>69</v>
      </c>
      <c r="D96" s="66" t="s">
        <v>7</v>
      </c>
      <c r="E96" s="67" t="s">
        <v>167</v>
      </c>
      <c r="F96" s="55"/>
      <c r="G96" s="68" t="s">
        <v>269</v>
      </c>
      <c r="H96" s="69" t="s">
        <v>18</v>
      </c>
      <c r="I96" s="70">
        <v>1</v>
      </c>
      <c r="J96" s="59"/>
      <c r="K96" s="60">
        <f t="shared" si="13"/>
        <v>0</v>
      </c>
      <c r="L96" s="60">
        <f t="shared" ref="L96:L105" si="16">J96*1.2</f>
        <v>0</v>
      </c>
      <c r="M96" s="60">
        <f t="shared" ref="M96:M105" si="17">I96*L96</f>
        <v>0</v>
      </c>
      <c r="N96" s="132"/>
      <c r="O96" s="137" t="s">
        <v>325</v>
      </c>
    </row>
    <row r="97" spans="2:15" s="1" customFormat="1" ht="30" customHeight="1" x14ac:dyDescent="0.2">
      <c r="B97" s="3"/>
      <c r="C97" s="65" t="s">
        <v>70</v>
      </c>
      <c r="D97" s="66" t="s">
        <v>7</v>
      </c>
      <c r="E97" s="67" t="s">
        <v>168</v>
      </c>
      <c r="F97" s="55"/>
      <c r="G97" s="68" t="s">
        <v>270</v>
      </c>
      <c r="H97" s="69" t="s">
        <v>18</v>
      </c>
      <c r="I97" s="70">
        <v>1</v>
      </c>
      <c r="J97" s="59"/>
      <c r="K97" s="60">
        <f t="shared" si="13"/>
        <v>0</v>
      </c>
      <c r="L97" s="60">
        <f t="shared" si="16"/>
        <v>0</v>
      </c>
      <c r="M97" s="60">
        <f t="shared" si="17"/>
        <v>0</v>
      </c>
      <c r="N97" s="132"/>
      <c r="O97" s="137" t="s">
        <v>325</v>
      </c>
    </row>
    <row r="98" spans="2:15" s="1" customFormat="1" ht="15" customHeight="1" x14ac:dyDescent="0.2">
      <c r="B98" s="3"/>
      <c r="C98" s="65" t="s">
        <v>71</v>
      </c>
      <c r="D98" s="66" t="s">
        <v>7</v>
      </c>
      <c r="E98" s="67" t="s">
        <v>169</v>
      </c>
      <c r="F98" s="55"/>
      <c r="G98" s="68" t="s">
        <v>206</v>
      </c>
      <c r="H98" s="69" t="s">
        <v>18</v>
      </c>
      <c r="I98" s="70">
        <v>14</v>
      </c>
      <c r="J98" s="59"/>
      <c r="K98" s="60">
        <f t="shared" si="13"/>
        <v>0</v>
      </c>
      <c r="L98" s="60">
        <f t="shared" si="16"/>
        <v>0</v>
      </c>
      <c r="M98" s="60">
        <f t="shared" si="17"/>
        <v>0</v>
      </c>
      <c r="N98" s="132"/>
      <c r="O98" s="137" t="s">
        <v>325</v>
      </c>
    </row>
    <row r="99" spans="2:15" s="1" customFormat="1" ht="15" customHeight="1" x14ac:dyDescent="0.2">
      <c r="B99" s="3"/>
      <c r="C99" s="65" t="s">
        <v>72</v>
      </c>
      <c r="D99" s="66" t="s">
        <v>7</v>
      </c>
      <c r="E99" s="67" t="s">
        <v>170</v>
      </c>
      <c r="F99" s="55"/>
      <c r="G99" s="68" t="s">
        <v>207</v>
      </c>
      <c r="H99" s="69" t="s">
        <v>18</v>
      </c>
      <c r="I99" s="70">
        <v>24</v>
      </c>
      <c r="J99" s="59"/>
      <c r="K99" s="60">
        <f t="shared" si="13"/>
        <v>0</v>
      </c>
      <c r="L99" s="60">
        <f t="shared" si="16"/>
        <v>0</v>
      </c>
      <c r="M99" s="60">
        <f t="shared" si="17"/>
        <v>0</v>
      </c>
      <c r="N99" s="132"/>
      <c r="O99" s="137" t="s">
        <v>325</v>
      </c>
    </row>
    <row r="100" spans="2:15" s="1" customFormat="1" ht="15" customHeight="1" x14ac:dyDescent="0.2">
      <c r="B100" s="3"/>
      <c r="C100" s="65" t="s">
        <v>73</v>
      </c>
      <c r="D100" s="66" t="s">
        <v>7</v>
      </c>
      <c r="E100" s="67" t="s">
        <v>171</v>
      </c>
      <c r="F100" s="55"/>
      <c r="G100" s="68" t="s">
        <v>208</v>
      </c>
      <c r="H100" s="69" t="s">
        <v>18</v>
      </c>
      <c r="I100" s="70">
        <v>10</v>
      </c>
      <c r="J100" s="59"/>
      <c r="K100" s="60">
        <f t="shared" si="13"/>
        <v>0</v>
      </c>
      <c r="L100" s="60">
        <f t="shared" si="16"/>
        <v>0</v>
      </c>
      <c r="M100" s="60">
        <f t="shared" si="17"/>
        <v>0</v>
      </c>
      <c r="N100" s="132"/>
      <c r="O100" s="137" t="s">
        <v>325</v>
      </c>
    </row>
    <row r="101" spans="2:15" s="1" customFormat="1" ht="15" customHeight="1" x14ac:dyDescent="0.2">
      <c r="B101" s="3"/>
      <c r="C101" s="65" t="s">
        <v>74</v>
      </c>
      <c r="D101" s="66" t="s">
        <v>7</v>
      </c>
      <c r="E101" s="67" t="s">
        <v>172</v>
      </c>
      <c r="F101" s="55"/>
      <c r="G101" s="68" t="s">
        <v>209</v>
      </c>
      <c r="H101" s="69" t="s">
        <v>18</v>
      </c>
      <c r="I101" s="70">
        <v>10</v>
      </c>
      <c r="J101" s="59"/>
      <c r="K101" s="60">
        <f t="shared" si="13"/>
        <v>0</v>
      </c>
      <c r="L101" s="60">
        <f t="shared" si="16"/>
        <v>0</v>
      </c>
      <c r="M101" s="60">
        <f t="shared" si="17"/>
        <v>0</v>
      </c>
      <c r="N101" s="132"/>
      <c r="O101" s="137" t="s">
        <v>325</v>
      </c>
    </row>
    <row r="102" spans="2:15" s="1" customFormat="1" ht="15" customHeight="1" x14ac:dyDescent="0.2">
      <c r="B102" s="3"/>
      <c r="C102" s="65" t="s">
        <v>75</v>
      </c>
      <c r="D102" s="66" t="s">
        <v>7</v>
      </c>
      <c r="E102" s="67" t="s">
        <v>173</v>
      </c>
      <c r="F102" s="55"/>
      <c r="G102" s="68" t="s">
        <v>210</v>
      </c>
      <c r="H102" s="69" t="s">
        <v>18</v>
      </c>
      <c r="I102" s="70">
        <v>5</v>
      </c>
      <c r="J102" s="59"/>
      <c r="K102" s="60">
        <f t="shared" si="13"/>
        <v>0</v>
      </c>
      <c r="L102" s="60">
        <f t="shared" si="16"/>
        <v>0</v>
      </c>
      <c r="M102" s="60">
        <f t="shared" si="17"/>
        <v>0</v>
      </c>
      <c r="N102" s="132"/>
      <c r="O102" s="137" t="s">
        <v>325</v>
      </c>
    </row>
    <row r="103" spans="2:15" s="1" customFormat="1" ht="15" customHeight="1" x14ac:dyDescent="0.2">
      <c r="B103" s="3"/>
      <c r="C103" s="65" t="s">
        <v>76</v>
      </c>
      <c r="D103" s="66" t="s">
        <v>7</v>
      </c>
      <c r="E103" s="67" t="s">
        <v>174</v>
      </c>
      <c r="F103" s="55"/>
      <c r="G103" s="68" t="s">
        <v>211</v>
      </c>
      <c r="H103" s="69" t="s">
        <v>18</v>
      </c>
      <c r="I103" s="70">
        <v>5</v>
      </c>
      <c r="J103" s="59"/>
      <c r="K103" s="60">
        <f t="shared" si="13"/>
        <v>0</v>
      </c>
      <c r="L103" s="60">
        <f t="shared" si="16"/>
        <v>0</v>
      </c>
      <c r="M103" s="60">
        <f t="shared" si="17"/>
        <v>0</v>
      </c>
      <c r="N103" s="132"/>
      <c r="O103" s="137" t="s">
        <v>325</v>
      </c>
    </row>
    <row r="104" spans="2:15" s="1" customFormat="1" ht="15" customHeight="1" x14ac:dyDescent="0.2">
      <c r="B104" s="3"/>
      <c r="C104" s="65" t="s">
        <v>77</v>
      </c>
      <c r="D104" s="66" t="s">
        <v>7</v>
      </c>
      <c r="E104" s="67" t="s">
        <v>175</v>
      </c>
      <c r="F104" s="55"/>
      <c r="G104" s="68" t="s">
        <v>278</v>
      </c>
      <c r="H104" s="69" t="s">
        <v>18</v>
      </c>
      <c r="I104" s="70">
        <v>14</v>
      </c>
      <c r="J104" s="59"/>
      <c r="K104" s="60">
        <f t="shared" si="13"/>
        <v>0</v>
      </c>
      <c r="L104" s="60">
        <f t="shared" si="16"/>
        <v>0</v>
      </c>
      <c r="M104" s="60">
        <f t="shared" si="17"/>
        <v>0</v>
      </c>
      <c r="N104" s="132"/>
      <c r="O104" s="137" t="s">
        <v>325</v>
      </c>
    </row>
    <row r="105" spans="2:15" s="1" customFormat="1" ht="15" customHeight="1" x14ac:dyDescent="0.2">
      <c r="B105" s="3"/>
      <c r="C105" s="65" t="s">
        <v>78</v>
      </c>
      <c r="D105" s="66" t="s">
        <v>7</v>
      </c>
      <c r="E105" s="67" t="s">
        <v>176</v>
      </c>
      <c r="F105" s="55"/>
      <c r="G105" s="68" t="s">
        <v>212</v>
      </c>
      <c r="H105" s="69" t="s">
        <v>18</v>
      </c>
      <c r="I105" s="70">
        <v>1</v>
      </c>
      <c r="J105" s="59"/>
      <c r="K105" s="60">
        <f t="shared" si="13"/>
        <v>0</v>
      </c>
      <c r="L105" s="60">
        <f t="shared" si="16"/>
        <v>0</v>
      </c>
      <c r="M105" s="60">
        <f t="shared" si="17"/>
        <v>0</v>
      </c>
      <c r="N105" s="132"/>
      <c r="O105" s="137" t="s">
        <v>325</v>
      </c>
    </row>
    <row r="106" spans="2:15" s="1" customFormat="1" ht="24" customHeight="1" x14ac:dyDescent="0.2">
      <c r="B106" s="3"/>
      <c r="C106" s="71"/>
      <c r="D106" s="72"/>
      <c r="E106" s="73"/>
      <c r="F106" s="49" t="s">
        <v>227</v>
      </c>
      <c r="G106" s="61"/>
      <c r="H106" s="74"/>
      <c r="I106" s="75"/>
      <c r="J106" s="60"/>
      <c r="K106" s="76">
        <f>SUM(K107:K116)</f>
        <v>0</v>
      </c>
      <c r="L106" s="77"/>
      <c r="M106" s="76">
        <f>SUM(M107:M116)</f>
        <v>0</v>
      </c>
      <c r="N106" s="135"/>
      <c r="O106" s="140"/>
    </row>
    <row r="107" spans="2:15" s="1" customFormat="1" ht="52.5" customHeight="1" x14ac:dyDescent="0.2">
      <c r="B107" s="3"/>
      <c r="C107" s="78" t="s">
        <v>79</v>
      </c>
      <c r="D107" s="79" t="s">
        <v>7</v>
      </c>
      <c r="E107" s="80" t="s">
        <v>177</v>
      </c>
      <c r="F107" s="55"/>
      <c r="G107" s="81" t="s">
        <v>213</v>
      </c>
      <c r="H107" s="82" t="s">
        <v>18</v>
      </c>
      <c r="I107" s="83">
        <v>1</v>
      </c>
      <c r="J107" s="59"/>
      <c r="K107" s="60">
        <f t="shared" ref="K107:K116" si="18">ROUND(J107*I107,2)</f>
        <v>0</v>
      </c>
      <c r="L107" s="60">
        <f t="shared" ref="L107:L109" si="19">J107*1.2</f>
        <v>0</v>
      </c>
      <c r="M107" s="60">
        <f t="shared" ref="M107:M109" si="20">I107*L107</f>
        <v>0</v>
      </c>
      <c r="N107" s="132"/>
      <c r="O107" s="137"/>
    </row>
    <row r="108" spans="2:15" s="1" customFormat="1" ht="22.8" x14ac:dyDescent="0.2">
      <c r="B108" s="3"/>
      <c r="C108" s="78" t="s">
        <v>80</v>
      </c>
      <c r="D108" s="79" t="s">
        <v>7</v>
      </c>
      <c r="E108" s="80" t="s">
        <v>178</v>
      </c>
      <c r="F108" s="55"/>
      <c r="G108" s="81" t="s">
        <v>214</v>
      </c>
      <c r="H108" s="82" t="s">
        <v>18</v>
      </c>
      <c r="I108" s="83">
        <v>1</v>
      </c>
      <c r="J108" s="59"/>
      <c r="K108" s="60">
        <f t="shared" si="18"/>
        <v>0</v>
      </c>
      <c r="L108" s="60">
        <f t="shared" si="19"/>
        <v>0</v>
      </c>
      <c r="M108" s="60">
        <f t="shared" si="20"/>
        <v>0</v>
      </c>
      <c r="N108" s="132"/>
      <c r="O108" s="137"/>
    </row>
    <row r="109" spans="2:15" s="1" customFormat="1" ht="30" customHeight="1" x14ac:dyDescent="0.2">
      <c r="B109" s="3"/>
      <c r="C109" s="78" t="s">
        <v>81</v>
      </c>
      <c r="D109" s="79" t="s">
        <v>7</v>
      </c>
      <c r="E109" s="80" t="s">
        <v>179</v>
      </c>
      <c r="F109" s="55"/>
      <c r="G109" s="81" t="s">
        <v>215</v>
      </c>
      <c r="H109" s="82" t="s">
        <v>18</v>
      </c>
      <c r="I109" s="83">
        <v>30</v>
      </c>
      <c r="J109" s="59"/>
      <c r="K109" s="60">
        <f t="shared" si="18"/>
        <v>0</v>
      </c>
      <c r="L109" s="60">
        <f t="shared" si="19"/>
        <v>0</v>
      </c>
      <c r="M109" s="60">
        <f t="shared" si="20"/>
        <v>0</v>
      </c>
      <c r="N109" s="132"/>
      <c r="O109" s="137"/>
    </row>
    <row r="110" spans="2:15" s="1" customFormat="1" ht="15" customHeight="1" x14ac:dyDescent="0.2">
      <c r="B110" s="3"/>
      <c r="C110" s="78" t="s">
        <v>82</v>
      </c>
      <c r="D110" s="79" t="s">
        <v>7</v>
      </c>
      <c r="E110" s="80" t="s">
        <v>180</v>
      </c>
      <c r="F110" s="55"/>
      <c r="G110" s="81" t="s">
        <v>216</v>
      </c>
      <c r="H110" s="82" t="s">
        <v>18</v>
      </c>
      <c r="I110" s="83">
        <v>3</v>
      </c>
      <c r="J110" s="59"/>
      <c r="K110" s="60">
        <f t="shared" si="18"/>
        <v>0</v>
      </c>
      <c r="L110" s="60">
        <f t="shared" ref="L110:L115" si="21">J110*1.2</f>
        <v>0</v>
      </c>
      <c r="M110" s="60">
        <f t="shared" ref="M110:M115" si="22">I110*L110</f>
        <v>0</v>
      </c>
      <c r="N110" s="132"/>
      <c r="O110" s="137"/>
    </row>
    <row r="111" spans="2:15" s="1" customFormat="1" ht="15" customHeight="1" x14ac:dyDescent="0.2">
      <c r="B111" s="3"/>
      <c r="C111" s="78" t="s">
        <v>83</v>
      </c>
      <c r="D111" s="79" t="s">
        <v>7</v>
      </c>
      <c r="E111" s="80" t="s">
        <v>181</v>
      </c>
      <c r="F111" s="55"/>
      <c r="G111" s="81" t="s">
        <v>217</v>
      </c>
      <c r="H111" s="82" t="s">
        <v>18</v>
      </c>
      <c r="I111" s="83">
        <v>1</v>
      </c>
      <c r="J111" s="59"/>
      <c r="K111" s="60">
        <f t="shared" si="18"/>
        <v>0</v>
      </c>
      <c r="L111" s="60">
        <f t="shared" si="21"/>
        <v>0</v>
      </c>
      <c r="M111" s="60">
        <f t="shared" si="22"/>
        <v>0</v>
      </c>
      <c r="N111" s="132"/>
      <c r="O111" s="137"/>
    </row>
    <row r="112" spans="2:15" s="1" customFormat="1" ht="15" customHeight="1" x14ac:dyDescent="0.2">
      <c r="B112" s="3"/>
      <c r="C112" s="78" t="s">
        <v>84</v>
      </c>
      <c r="D112" s="79" t="s">
        <v>7</v>
      </c>
      <c r="E112" s="80" t="s">
        <v>182</v>
      </c>
      <c r="F112" s="55"/>
      <c r="G112" s="81" t="s">
        <v>218</v>
      </c>
      <c r="H112" s="82" t="s">
        <v>18</v>
      </c>
      <c r="I112" s="83">
        <v>1</v>
      </c>
      <c r="J112" s="59"/>
      <c r="K112" s="60">
        <f t="shared" si="18"/>
        <v>0</v>
      </c>
      <c r="L112" s="60">
        <f t="shared" si="21"/>
        <v>0</v>
      </c>
      <c r="M112" s="60">
        <f t="shared" si="22"/>
        <v>0</v>
      </c>
      <c r="N112" s="132"/>
      <c r="O112" s="137"/>
    </row>
    <row r="113" spans="2:15" s="1" customFormat="1" ht="15" customHeight="1" x14ac:dyDescent="0.2">
      <c r="B113" s="3"/>
      <c r="C113" s="78" t="s">
        <v>85</v>
      </c>
      <c r="D113" s="79" t="s">
        <v>7</v>
      </c>
      <c r="E113" s="80" t="s">
        <v>160</v>
      </c>
      <c r="F113" s="55"/>
      <c r="G113" s="81" t="s">
        <v>219</v>
      </c>
      <c r="H113" s="82" t="s">
        <v>18</v>
      </c>
      <c r="I113" s="83">
        <v>4</v>
      </c>
      <c r="J113" s="59"/>
      <c r="K113" s="60">
        <f t="shared" si="18"/>
        <v>0</v>
      </c>
      <c r="L113" s="60">
        <f t="shared" si="21"/>
        <v>0</v>
      </c>
      <c r="M113" s="60">
        <f t="shared" si="22"/>
        <v>0</v>
      </c>
      <c r="N113" s="132"/>
      <c r="O113" s="137"/>
    </row>
    <row r="114" spans="2:15" s="1" customFormat="1" ht="54" customHeight="1" x14ac:dyDescent="0.2">
      <c r="B114" s="3"/>
      <c r="C114" s="78" t="s">
        <v>86</v>
      </c>
      <c r="D114" s="79" t="s">
        <v>7</v>
      </c>
      <c r="E114" s="80" t="s">
        <v>183</v>
      </c>
      <c r="F114" s="55"/>
      <c r="G114" s="81" t="s">
        <v>279</v>
      </c>
      <c r="H114" s="82" t="s">
        <v>18</v>
      </c>
      <c r="I114" s="83">
        <v>1</v>
      </c>
      <c r="J114" s="59"/>
      <c r="K114" s="60">
        <f t="shared" si="18"/>
        <v>0</v>
      </c>
      <c r="L114" s="60">
        <f t="shared" si="21"/>
        <v>0</v>
      </c>
      <c r="M114" s="60">
        <f t="shared" si="22"/>
        <v>0</v>
      </c>
      <c r="N114" s="132"/>
      <c r="O114" s="137"/>
    </row>
    <row r="115" spans="2:15" s="1" customFormat="1" ht="22.8" x14ac:dyDescent="0.2">
      <c r="B115" s="3"/>
      <c r="C115" s="78" t="s">
        <v>87</v>
      </c>
      <c r="D115" s="79" t="s">
        <v>7</v>
      </c>
      <c r="E115" s="80" t="s">
        <v>184</v>
      </c>
      <c r="F115" s="55"/>
      <c r="G115" s="81" t="s">
        <v>220</v>
      </c>
      <c r="H115" s="82" t="s">
        <v>18</v>
      </c>
      <c r="I115" s="83">
        <v>2</v>
      </c>
      <c r="J115" s="59"/>
      <c r="K115" s="60">
        <f t="shared" si="18"/>
        <v>0</v>
      </c>
      <c r="L115" s="60">
        <f t="shared" si="21"/>
        <v>0</v>
      </c>
      <c r="M115" s="60">
        <f t="shared" si="22"/>
        <v>0</v>
      </c>
      <c r="N115" s="132"/>
      <c r="O115" s="137"/>
    </row>
    <row r="116" spans="2:15" s="1" customFormat="1" ht="15" customHeight="1" x14ac:dyDescent="0.2">
      <c r="B116" s="3"/>
      <c r="C116" s="78" t="s">
        <v>88</v>
      </c>
      <c r="D116" s="79" t="s">
        <v>7</v>
      </c>
      <c r="E116" s="80" t="s">
        <v>185</v>
      </c>
      <c r="F116" s="55"/>
      <c r="G116" s="81" t="s">
        <v>280</v>
      </c>
      <c r="H116" s="82" t="s">
        <v>102</v>
      </c>
      <c r="I116" s="83">
        <v>1</v>
      </c>
      <c r="J116" s="59"/>
      <c r="K116" s="60">
        <f t="shared" si="18"/>
        <v>0</v>
      </c>
      <c r="L116" s="60">
        <f t="shared" ref="L116" si="23">J116*1.2</f>
        <v>0</v>
      </c>
      <c r="M116" s="60">
        <f t="shared" ref="M116" si="24">I116*L116</f>
        <v>0</v>
      </c>
      <c r="N116" s="132"/>
      <c r="O116" s="137"/>
    </row>
    <row r="117" spans="2:15" s="1" customFormat="1" ht="24" customHeight="1" x14ac:dyDescent="0.2">
      <c r="B117" s="3"/>
      <c r="C117" s="71"/>
      <c r="D117" s="72"/>
      <c r="E117" s="73"/>
      <c r="F117" s="49" t="s">
        <v>228</v>
      </c>
      <c r="G117" s="61"/>
      <c r="H117" s="74"/>
      <c r="I117" s="75"/>
      <c r="J117" s="60"/>
      <c r="K117" s="76">
        <f>SUM(K118:K124)</f>
        <v>0</v>
      </c>
      <c r="L117" s="77"/>
      <c r="M117" s="76">
        <f>SUM(M118:M124)</f>
        <v>0</v>
      </c>
      <c r="N117" s="135"/>
      <c r="O117" s="140"/>
    </row>
    <row r="118" spans="2:15" s="1" customFormat="1" ht="34.200000000000003" x14ac:dyDescent="0.2">
      <c r="B118" s="3"/>
      <c r="C118" s="84" t="s">
        <v>89</v>
      </c>
      <c r="D118" s="85" t="s">
        <v>7</v>
      </c>
      <c r="E118" s="86" t="s">
        <v>186</v>
      </c>
      <c r="F118" s="55"/>
      <c r="G118" s="87" t="s">
        <v>256</v>
      </c>
      <c r="H118" s="88" t="s">
        <v>18</v>
      </c>
      <c r="I118" s="89">
        <v>5</v>
      </c>
      <c r="J118" s="59"/>
      <c r="K118" s="60">
        <f t="shared" ref="K118:K124" si="25">ROUND(J118*I118,2)</f>
        <v>0</v>
      </c>
      <c r="L118" s="60">
        <f t="shared" ref="L118:L122" si="26">J118*1.2</f>
        <v>0</v>
      </c>
      <c r="M118" s="60">
        <f t="shared" ref="M118:M122" si="27">I118*L118</f>
        <v>0</v>
      </c>
      <c r="N118" s="132"/>
      <c r="O118" s="137"/>
    </row>
    <row r="119" spans="2:15" s="1" customFormat="1" ht="15" customHeight="1" x14ac:dyDescent="0.2">
      <c r="B119" s="3"/>
      <c r="C119" s="84" t="s">
        <v>90</v>
      </c>
      <c r="D119" s="85" t="s">
        <v>7</v>
      </c>
      <c r="E119" s="86" t="s">
        <v>187</v>
      </c>
      <c r="F119" s="55"/>
      <c r="G119" s="87" t="s">
        <v>253</v>
      </c>
      <c r="H119" s="88" t="s">
        <v>18</v>
      </c>
      <c r="I119" s="89">
        <v>5</v>
      </c>
      <c r="J119" s="59"/>
      <c r="K119" s="60">
        <f t="shared" si="25"/>
        <v>0</v>
      </c>
      <c r="L119" s="60">
        <f t="shared" si="26"/>
        <v>0</v>
      </c>
      <c r="M119" s="60">
        <f t="shared" si="27"/>
        <v>0</v>
      </c>
      <c r="N119" s="132"/>
      <c r="O119" s="137" t="s">
        <v>325</v>
      </c>
    </row>
    <row r="120" spans="2:15" s="1" customFormat="1" ht="15" customHeight="1" x14ac:dyDescent="0.2">
      <c r="B120" s="3"/>
      <c r="C120" s="84" t="s">
        <v>91</v>
      </c>
      <c r="D120" s="85" t="s">
        <v>7</v>
      </c>
      <c r="E120" s="86" t="s">
        <v>188</v>
      </c>
      <c r="F120" s="55"/>
      <c r="G120" s="87" t="s">
        <v>254</v>
      </c>
      <c r="H120" s="88" t="s">
        <v>18</v>
      </c>
      <c r="I120" s="89">
        <v>2</v>
      </c>
      <c r="J120" s="59"/>
      <c r="K120" s="60">
        <f t="shared" si="25"/>
        <v>0</v>
      </c>
      <c r="L120" s="60">
        <f t="shared" si="26"/>
        <v>0</v>
      </c>
      <c r="M120" s="60">
        <f t="shared" si="27"/>
        <v>0</v>
      </c>
      <c r="N120" s="132"/>
      <c r="O120" s="137"/>
    </row>
    <row r="121" spans="2:15" s="1" customFormat="1" ht="15" customHeight="1" x14ac:dyDescent="0.2">
      <c r="B121" s="3"/>
      <c r="C121" s="84" t="s">
        <v>92</v>
      </c>
      <c r="D121" s="85" t="s">
        <v>7</v>
      </c>
      <c r="E121" s="86" t="s">
        <v>189</v>
      </c>
      <c r="F121" s="55"/>
      <c r="G121" s="87" t="s">
        <v>255</v>
      </c>
      <c r="H121" s="88" t="s">
        <v>18</v>
      </c>
      <c r="I121" s="89">
        <v>2</v>
      </c>
      <c r="J121" s="59"/>
      <c r="K121" s="60">
        <f t="shared" si="25"/>
        <v>0</v>
      </c>
      <c r="L121" s="60">
        <f t="shared" si="26"/>
        <v>0</v>
      </c>
      <c r="M121" s="60">
        <f t="shared" si="27"/>
        <v>0</v>
      </c>
      <c r="N121" s="132"/>
      <c r="O121" s="137" t="s">
        <v>325</v>
      </c>
    </row>
    <row r="122" spans="2:15" s="1" customFormat="1" ht="15" customHeight="1" x14ac:dyDescent="0.2">
      <c r="B122" s="3"/>
      <c r="C122" s="84" t="s">
        <v>93</v>
      </c>
      <c r="D122" s="85" t="s">
        <v>7</v>
      </c>
      <c r="E122" s="86" t="s">
        <v>190</v>
      </c>
      <c r="F122" s="55"/>
      <c r="G122" s="87" t="s">
        <v>221</v>
      </c>
      <c r="H122" s="88" t="s">
        <v>191</v>
      </c>
      <c r="I122" s="89">
        <v>7</v>
      </c>
      <c r="J122" s="59"/>
      <c r="K122" s="60">
        <f t="shared" si="25"/>
        <v>0</v>
      </c>
      <c r="L122" s="60">
        <f t="shared" si="26"/>
        <v>0</v>
      </c>
      <c r="M122" s="60">
        <f t="shared" si="27"/>
        <v>0</v>
      </c>
      <c r="N122" s="132"/>
      <c r="O122" s="137" t="s">
        <v>325</v>
      </c>
    </row>
    <row r="123" spans="2:15" s="1" customFormat="1" ht="22.8" x14ac:dyDescent="0.2">
      <c r="B123" s="3"/>
      <c r="C123" s="84" t="s">
        <v>94</v>
      </c>
      <c r="D123" s="85" t="s">
        <v>7</v>
      </c>
      <c r="E123" s="86" t="s">
        <v>192</v>
      </c>
      <c r="F123" s="55"/>
      <c r="G123" s="87" t="s">
        <v>271</v>
      </c>
      <c r="H123" s="88" t="s">
        <v>18</v>
      </c>
      <c r="I123" s="89">
        <v>1</v>
      </c>
      <c r="J123" s="59"/>
      <c r="K123" s="60">
        <f t="shared" si="25"/>
        <v>0</v>
      </c>
      <c r="L123" s="60">
        <f t="shared" ref="L123:L124" si="28">J123*1.2</f>
        <v>0</v>
      </c>
      <c r="M123" s="60">
        <f t="shared" ref="M123:M124" si="29">I123*L123</f>
        <v>0</v>
      </c>
      <c r="N123" s="132"/>
      <c r="O123" s="137"/>
    </row>
    <row r="124" spans="2:15" s="1" customFormat="1" ht="22.8" x14ac:dyDescent="0.2">
      <c r="B124" s="3"/>
      <c r="C124" s="84" t="s">
        <v>95</v>
      </c>
      <c r="D124" s="85" t="s">
        <v>7</v>
      </c>
      <c r="E124" s="86" t="s">
        <v>193</v>
      </c>
      <c r="F124" s="55"/>
      <c r="G124" s="87" t="s">
        <v>257</v>
      </c>
      <c r="H124" s="88" t="s">
        <v>191</v>
      </c>
      <c r="I124" s="89">
        <v>1</v>
      </c>
      <c r="J124" s="59"/>
      <c r="K124" s="60">
        <f t="shared" si="25"/>
        <v>0</v>
      </c>
      <c r="L124" s="60">
        <f t="shared" si="28"/>
        <v>0</v>
      </c>
      <c r="M124" s="60">
        <f t="shared" si="29"/>
        <v>0</v>
      </c>
      <c r="N124" s="132"/>
      <c r="O124" s="137" t="s">
        <v>325</v>
      </c>
    </row>
    <row r="125" spans="2:15" s="112" customFormat="1" ht="24" customHeight="1" x14ac:dyDescent="0.2">
      <c r="C125" s="113"/>
      <c r="D125" s="114" t="s">
        <v>2</v>
      </c>
      <c r="E125" s="115" t="s">
        <v>103</v>
      </c>
      <c r="F125" s="115" t="s">
        <v>194</v>
      </c>
      <c r="G125" s="116"/>
      <c r="H125" s="117"/>
      <c r="I125" s="117"/>
      <c r="J125" s="118"/>
      <c r="K125" s="76">
        <f>SUM(K126)</f>
        <v>0</v>
      </c>
      <c r="L125" s="77"/>
      <c r="M125" s="76">
        <f>SUM(M126)</f>
        <v>0</v>
      </c>
      <c r="N125" s="134"/>
      <c r="O125" s="139"/>
    </row>
    <row r="126" spans="2:15" s="1" customFormat="1" ht="15" customHeight="1" x14ac:dyDescent="0.2">
      <c r="B126" s="3"/>
      <c r="C126" s="90" t="s">
        <v>96</v>
      </c>
      <c r="D126" s="91" t="s">
        <v>7</v>
      </c>
      <c r="E126" s="92" t="s">
        <v>195</v>
      </c>
      <c r="F126" s="93"/>
      <c r="G126" s="94" t="s">
        <v>222</v>
      </c>
      <c r="H126" s="95" t="s">
        <v>101</v>
      </c>
      <c r="I126" s="96">
        <v>4588.4620000000004</v>
      </c>
      <c r="J126" s="97"/>
      <c r="K126" s="98">
        <f>ROUND(J126*I126,2)</f>
        <v>0</v>
      </c>
      <c r="L126" s="98">
        <f t="shared" ref="L126" si="30">J126*1.2</f>
        <v>0</v>
      </c>
      <c r="M126" s="98">
        <f t="shared" ref="M126" si="31">I126*L126</f>
        <v>0</v>
      </c>
      <c r="N126" s="136"/>
      <c r="O126" s="141"/>
    </row>
    <row r="127" spans="2:15" s="1" customFormat="1" ht="11.4" x14ac:dyDescent="0.2">
      <c r="B127" s="3"/>
      <c r="C127" s="37"/>
      <c r="D127" s="38"/>
      <c r="E127" s="39"/>
      <c r="G127" s="40"/>
      <c r="H127" s="41"/>
      <c r="I127" s="42"/>
      <c r="J127" s="20"/>
      <c r="K127" s="20"/>
      <c r="L127" s="43"/>
      <c r="M127" s="3"/>
      <c r="N127" s="3"/>
      <c r="O127" s="131"/>
    </row>
    <row r="128" spans="2:15" s="1" customFormat="1" ht="73.5" customHeight="1" x14ac:dyDescent="0.2">
      <c r="B128" s="3"/>
      <c r="C128" s="143" t="s">
        <v>323</v>
      </c>
      <c r="D128" s="143"/>
      <c r="E128" s="143"/>
      <c r="F128" s="143"/>
      <c r="G128" s="143"/>
      <c r="H128" s="143"/>
      <c r="I128" s="143"/>
      <c r="J128" s="143"/>
      <c r="K128" s="143"/>
      <c r="L128" s="143"/>
      <c r="M128" s="143"/>
      <c r="N128" s="143"/>
      <c r="O128" s="143"/>
    </row>
    <row r="129" spans="2:15" s="1" customFormat="1" ht="48.75" customHeight="1" x14ac:dyDescent="0.2">
      <c r="B129" s="3"/>
      <c r="C129" s="25"/>
      <c r="D129" s="25"/>
      <c r="E129" s="25"/>
      <c r="F129" s="25"/>
      <c r="G129" s="25"/>
      <c r="H129" s="25"/>
      <c r="I129" s="25"/>
      <c r="J129" s="25"/>
      <c r="K129" s="25"/>
      <c r="L129" s="25"/>
      <c r="M129" s="25"/>
      <c r="N129" s="25"/>
      <c r="O129" s="15"/>
    </row>
    <row r="130" spans="2:15" s="1" customFormat="1" ht="25.5" customHeight="1" x14ac:dyDescent="0.3">
      <c r="B130" s="22" t="s">
        <v>301</v>
      </c>
      <c r="C130" s="22"/>
      <c r="D130"/>
      <c r="E130"/>
      <c r="F130"/>
      <c r="G130" s="25"/>
      <c r="H130" s="22" t="s">
        <v>311</v>
      </c>
      <c r="I130" s="25"/>
      <c r="K130" s="25"/>
      <c r="L130" s="25"/>
      <c r="M130" s="25"/>
      <c r="N130" s="25"/>
      <c r="O130" s="15"/>
    </row>
    <row r="131" spans="2:15" s="1" customFormat="1" ht="18" customHeight="1" x14ac:dyDescent="0.3">
      <c r="C131" s="25"/>
      <c r="D131" s="25"/>
      <c r="E131" s="25"/>
      <c r="F131" s="25"/>
      <c r="G131" s="25"/>
      <c r="H131" s="23" t="s">
        <v>312</v>
      </c>
      <c r="I131" s="25"/>
      <c r="K131" s="25"/>
      <c r="L131" s="25"/>
      <c r="M131" s="25"/>
      <c r="N131" s="25"/>
      <c r="O131" s="15"/>
    </row>
    <row r="132" spans="2:15" s="1" customFormat="1" ht="15" customHeight="1" x14ac:dyDescent="0.2">
      <c r="B132" s="3"/>
      <c r="C132" s="4"/>
      <c r="D132" s="4"/>
      <c r="E132" s="5"/>
      <c r="G132" s="6"/>
      <c r="H132" s="7"/>
      <c r="I132" s="8"/>
      <c r="J132" s="9"/>
      <c r="K132" s="9"/>
      <c r="L132" s="3"/>
      <c r="M132" s="3"/>
      <c r="N132" s="3"/>
      <c r="O132" s="15"/>
    </row>
    <row r="133" spans="2:15" s="1" customFormat="1" ht="6.9" customHeight="1" x14ac:dyDescent="0.2">
      <c r="O133" s="15"/>
    </row>
  </sheetData>
  <mergeCells count="23">
    <mergeCell ref="A13:B13"/>
    <mergeCell ref="C13:G13"/>
    <mergeCell ref="A14:B14"/>
    <mergeCell ref="C14:G14"/>
    <mergeCell ref="A9:B9"/>
    <mergeCell ref="C9:G9"/>
    <mergeCell ref="A10:B10"/>
    <mergeCell ref="C10:G10"/>
    <mergeCell ref="A11:B11"/>
    <mergeCell ref="C11:G11"/>
    <mergeCell ref="A3:G3"/>
    <mergeCell ref="A5:G5"/>
    <mergeCell ref="A7:B7"/>
    <mergeCell ref="A8:B8"/>
    <mergeCell ref="C8:G8"/>
    <mergeCell ref="C128:O128"/>
    <mergeCell ref="A15:B15"/>
    <mergeCell ref="C15:G15"/>
    <mergeCell ref="A20:C20"/>
    <mergeCell ref="D18:F18"/>
    <mergeCell ref="D19:F19"/>
    <mergeCell ref="D20:F20"/>
    <mergeCell ref="A17:D17"/>
  </mergeCells>
  <dataValidations count="3">
    <dataValidation type="list" allowBlank="1" showInputMessage="1" showErrorMessage="1" sqref="C11:G11" xr:uid="{D31E547F-4A99-4FF2-A287-6E251CB86D15}">
      <formula1>"áno,nie"</formula1>
    </dataValidation>
    <dataValidation type="list" allowBlank="1" showInputMessage="1" sqref="N25 N27" xr:uid="{B66817AB-33BE-443E-BF9B-EC8119248C9B}">
      <formula1>"áno,nie"</formula1>
    </dataValidation>
    <dataValidation type="list" allowBlank="1" showInputMessage="1" prompt="Uchádzač potvrdí slovom &quot;áno&quot;/&quot;nie&quot;, alebo uvedie konrétny parameter      v zmysle stanovených parametrov/technickej  špecifikácie " sqref="N29:N67 N70:N79 N82:N91 N94:N105 N107:N116 N118:N124 N126" xr:uid="{A6A617B5-A915-46E0-8F1A-F5D2043F4295}">
      <formula1>"áno,nie"</formula1>
    </dataValidation>
  </dataValidations>
  <pageMargins left="0.39374999999999999" right="0.39374999999999999" top="0.39374999999999999" bottom="0.39374999999999999" header="0" footer="0"/>
  <pageSetup paperSize="9" scale="40" fitToHeight="100" orientation="portrait" blackAndWhite="1" r:id="rId1"/>
  <headerFooter>
    <oddFooter>&amp;CStrana &amp;P z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E5.2 - E 5.2. Technologic...</vt:lpstr>
      <vt:lpstr>'E5.2 - E 5.2. Technologic...'!Oblasť_tlače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DESKTOP-7FR8MND\Dell</dc:creator>
  <cp:lastModifiedBy>Fekiačová Jana</cp:lastModifiedBy>
  <cp:lastPrinted>2022-05-30T20:47:52Z</cp:lastPrinted>
  <dcterms:created xsi:type="dcterms:W3CDTF">2021-04-28T08:31:10Z</dcterms:created>
  <dcterms:modified xsi:type="dcterms:W3CDTF">2022-08-02T08:36:27Z</dcterms:modified>
</cp:coreProperties>
</file>